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DBFAFS0010\Brukere$\mdybsland\Skrivebord\"/>
    </mc:Choice>
  </mc:AlternateContent>
  <bookViews>
    <workbookView xWindow="51480" yWindow="3075" windowWidth="29040" windowHeight="15990"/>
  </bookViews>
  <sheets>
    <sheet name="Søknad" sheetId="1" r:id="rId1"/>
    <sheet name="Avgjørelse" sheetId="3" r:id="rId2"/>
    <sheet name="Innvalg" sheetId="2" state="hidden" r:id="rId3"/>
  </sheets>
  <externalReferences>
    <externalReference r:id="rId4"/>
  </externalReferences>
  <definedNames>
    <definedName name="Enslig">[1]Ark4!$D$9:$D$11</definedName>
    <definedName name="HerFørUtskrift" localSheetId="0">#REF!</definedName>
    <definedName name="ja">Søknad!#REF!</definedName>
    <definedName name="nei">Søknad!#REF!</definedName>
    <definedName name="_xlnm.Print_Area" localSheetId="1">Avgjørelse!$A$1:$G$47</definedName>
    <definedName name="_xlnm.Print_Area" localSheetId="0">Søknad!$A$2:$I$50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4" i="3"/>
  <c r="A23" i="3" l="1"/>
  <c r="A19" i="3"/>
  <c r="A44" i="3"/>
  <c r="A37" i="3"/>
  <c r="A27" i="3"/>
  <c r="C5" i="3"/>
  <c r="A5" i="3"/>
  <c r="D5" i="3"/>
  <c r="B5" i="3"/>
  <c r="F14" i="3"/>
  <c r="F16" i="3"/>
  <c r="D27" i="3"/>
  <c r="F27" i="3"/>
  <c r="A141" i="1" l="1"/>
  <c r="C6" i="2"/>
  <c r="G143" i="1" l="1"/>
  <c r="G144" i="1" s="1"/>
  <c r="B67" i="1" l="1"/>
  <c r="A154" i="1" l="1"/>
  <c r="F123" i="1" l="1"/>
  <c r="C123" i="1"/>
  <c r="G100" i="1" l="1"/>
  <c r="C137" i="1"/>
  <c r="A137" i="1"/>
  <c r="H134" i="1"/>
  <c r="G134" i="1"/>
  <c r="F134" i="1"/>
  <c r="A134" i="1"/>
  <c r="C130" i="1"/>
  <c r="A130" i="1"/>
  <c r="H127" i="1"/>
  <c r="G127" i="1"/>
  <c r="F127" i="1"/>
  <c r="A127" i="1"/>
  <c r="A123" i="1"/>
  <c r="A30" i="3"/>
  <c r="E35" i="1"/>
  <c r="E34" i="1"/>
  <c r="G84" i="1"/>
  <c r="C110" i="1"/>
  <c r="C112" i="1"/>
  <c r="C111" i="1"/>
  <c r="C109" i="1"/>
  <c r="C108" i="1"/>
  <c r="C107" i="1"/>
  <c r="C103" i="1"/>
  <c r="C102" i="1"/>
  <c r="G101" i="1"/>
  <c r="G99" i="1"/>
  <c r="G98" i="1"/>
  <c r="C98" i="1"/>
  <c r="G97" i="1"/>
  <c r="C97" i="1"/>
  <c r="G96" i="1"/>
  <c r="C96" i="1"/>
  <c r="G95" i="1"/>
  <c r="C95" i="1"/>
  <c r="G94" i="1"/>
  <c r="C94" i="1"/>
  <c r="G93" i="1"/>
  <c r="C93" i="1"/>
  <c r="G92" i="1"/>
  <c r="C92" i="1"/>
  <c r="G91" i="1"/>
  <c r="C91" i="1"/>
  <c r="G90" i="1"/>
  <c r="C90" i="1"/>
  <c r="G89" i="1"/>
  <c r="C86" i="1"/>
  <c r="G85" i="1"/>
  <c r="C85" i="1"/>
  <c r="G83" i="1"/>
  <c r="C84" i="1"/>
  <c r="G82" i="1"/>
  <c r="C83" i="1"/>
  <c r="C82" i="1"/>
  <c r="C81" i="1"/>
  <c r="C80" i="1"/>
  <c r="G78" i="1"/>
  <c r="C79" i="1"/>
  <c r="G77" i="1"/>
  <c r="C78" i="1"/>
  <c r="G76" i="1"/>
  <c r="C77" i="1"/>
  <c r="G75" i="1"/>
  <c r="C76" i="1"/>
  <c r="G74" i="1"/>
  <c r="C75" i="1"/>
  <c r="G73" i="1"/>
  <c r="C74" i="1"/>
  <c r="G72" i="1"/>
  <c r="C73" i="1"/>
  <c r="G71" i="1"/>
  <c r="C72" i="1"/>
  <c r="G70" i="1"/>
  <c r="C71" i="1"/>
  <c r="G69" i="1"/>
  <c r="G102" i="1" l="1"/>
</calcChain>
</file>

<file path=xl/sharedStrings.xml><?xml version="1.0" encoding="utf-8"?>
<sst xmlns="http://schemas.openxmlformats.org/spreadsheetml/2006/main" count="215" uniqueCount="177">
  <si>
    <t>Ansattnummer:</t>
  </si>
  <si>
    <t>Heis (Ja / Nei):</t>
  </si>
  <si>
    <t>Telefon:</t>
  </si>
  <si>
    <t xml:space="preserve">Reise med offentlig kommunikasjon (ja/nei):     </t>
  </si>
  <si>
    <t>Boligtype:</t>
  </si>
  <si>
    <t>militært kvarter</t>
  </si>
  <si>
    <t>Adkomstbeskrivelse/utfordringer for flyttebyrå ved adkomst:</t>
  </si>
  <si>
    <t xml:space="preserve">Ansattnr: </t>
  </si>
  <si>
    <t>Soverom / bruksrom:</t>
  </si>
  <si>
    <t>Stue / spisestue:</t>
  </si>
  <si>
    <t>Gjenstand</t>
  </si>
  <si>
    <t>Antall</t>
  </si>
  <si>
    <t>Volum</t>
  </si>
  <si>
    <t>Seng, dobbel</t>
  </si>
  <si>
    <t>Nattbord</t>
  </si>
  <si>
    <t>Bord</t>
  </si>
  <si>
    <t>Lamper</t>
  </si>
  <si>
    <t>Sidebord</t>
  </si>
  <si>
    <t>Kommode</t>
  </si>
  <si>
    <t>PC, stasjonær</t>
  </si>
  <si>
    <t>Skrivebord</t>
  </si>
  <si>
    <t>Lenestol</t>
  </si>
  <si>
    <t>Stol</t>
  </si>
  <si>
    <t xml:space="preserve">TV </t>
  </si>
  <si>
    <t>Teppe</t>
  </si>
  <si>
    <t>Piano</t>
  </si>
  <si>
    <t>Spisebord</t>
  </si>
  <si>
    <t>Hylleplater</t>
  </si>
  <si>
    <t>Spisestuestol</t>
  </si>
  <si>
    <t>Garasje / hage:</t>
  </si>
  <si>
    <t>Kjøkken:</t>
  </si>
  <si>
    <t>Hagemøbler</t>
  </si>
  <si>
    <t>Komfyr</t>
  </si>
  <si>
    <t>Pulk el.l.</t>
  </si>
  <si>
    <t>Mikrobølgeovn</t>
  </si>
  <si>
    <t>Grill</t>
  </si>
  <si>
    <t>Oppvaskmaskin</t>
  </si>
  <si>
    <t>Vinskap</t>
  </si>
  <si>
    <t>Barnevogn</t>
  </si>
  <si>
    <t>Kjøkkenstol</t>
  </si>
  <si>
    <t>Bildekk</t>
  </si>
  <si>
    <t>Kjøkkenbord</t>
  </si>
  <si>
    <t>Zarges kasse</t>
  </si>
  <si>
    <t>Entre / hall:</t>
  </si>
  <si>
    <t>Kajakk</t>
  </si>
  <si>
    <t>Beskrivelse av øvrig volum:</t>
  </si>
  <si>
    <t>Bad / vaskerom</t>
  </si>
  <si>
    <t>Støvsuger</t>
  </si>
  <si>
    <t>Esker</t>
  </si>
  <si>
    <t>Våpenskap</t>
  </si>
  <si>
    <t>Hageredskap</t>
  </si>
  <si>
    <t>Gressklipper</t>
  </si>
  <si>
    <t xml:space="preserve">Ski / Sykkel </t>
  </si>
  <si>
    <t>Kommode el.l.</t>
  </si>
  <si>
    <t>Tørkestativ el.l.</t>
  </si>
  <si>
    <t>Vitrineskap</t>
  </si>
  <si>
    <t>Tv-bord</t>
  </si>
  <si>
    <t>Seng, enkel</t>
  </si>
  <si>
    <t>Treningsapparat</t>
  </si>
  <si>
    <t>Veiledende flyttevolum</t>
  </si>
  <si>
    <t>Tørketrommel</t>
  </si>
  <si>
    <t>Vaskemaskin</t>
  </si>
  <si>
    <t>Trampoline el.l.</t>
  </si>
  <si>
    <t>Skjenk /Bokhylle</t>
  </si>
  <si>
    <t>Store høyttalere</t>
  </si>
  <si>
    <t>Garderobeskap</t>
  </si>
  <si>
    <t>Avstand fra ytterdør til flyttebil:</t>
  </si>
  <si>
    <t xml:space="preserve">Snøfreser </t>
  </si>
  <si>
    <t>militær leilighet</t>
  </si>
  <si>
    <t>sivil leilighet</t>
  </si>
  <si>
    <t>Flytter du med familie?</t>
  </si>
  <si>
    <t>U</t>
  </si>
  <si>
    <t>militær enebolig el.l.</t>
  </si>
  <si>
    <t>sivil enebolig el.l.</t>
  </si>
  <si>
    <r>
      <rPr>
        <b/>
        <sz val="9"/>
        <rFont val="Calibri"/>
        <family val="2"/>
        <scheme val="minor"/>
      </rPr>
      <t>Flyttevolum m3</t>
    </r>
    <r>
      <rPr>
        <sz val="9"/>
        <rFont val="Calibri"/>
        <family val="2"/>
        <scheme val="minor"/>
      </rPr>
      <t>:</t>
    </r>
  </si>
  <si>
    <t>Avgjørelse</t>
  </si>
  <si>
    <t>Hjemmel:</t>
  </si>
  <si>
    <t>Godkjent flyttereise</t>
  </si>
  <si>
    <t>Underskrift</t>
  </si>
  <si>
    <t>Viktig informasjon til søker</t>
  </si>
  <si>
    <t>Kommentarer / utfyllende opplysninger til søkeren</t>
  </si>
  <si>
    <t>Adams Express AS, Hans Petter Veiteberg, tlf: 23011450 / 92062419, e-post: hpv@adamsexpress.no</t>
  </si>
  <si>
    <t>HK Solberg AS, Steinar Solberg, tlf: 38044111 / 48011300, e-post: post@hk-solberg.no</t>
  </si>
  <si>
    <t>Håkull AS, Tom Ims, tlf: 51636080 / 90782834, e-post: tom.ims@haakull.no</t>
  </si>
  <si>
    <t>Kongstein Transport AS, Hans A Kongstein, tlf: 33041128 / 92460460, e-post: post@kongstein.no</t>
  </si>
  <si>
    <t>Vinjes Transport AS, Marian Larsen, tlf: 72900900, e-post: marian@vinjes.no</t>
  </si>
  <si>
    <t>B-13</t>
  </si>
  <si>
    <t>B-25</t>
  </si>
  <si>
    <t>B-30</t>
  </si>
  <si>
    <t>B-60</t>
  </si>
  <si>
    <t>Til flyttebyrå:</t>
  </si>
  <si>
    <t>Kontaktinformasjon - ansatt</t>
  </si>
  <si>
    <t>Opplysninger om boligforhold FØR flytting</t>
  </si>
  <si>
    <t>Opplysninger om boligforhold ETTER flytting</t>
  </si>
  <si>
    <t>E-postadresse:</t>
  </si>
  <si>
    <t>Etasje:</t>
  </si>
  <si>
    <t>Nei</t>
  </si>
  <si>
    <t>FMA</t>
  </si>
  <si>
    <t>FD</t>
  </si>
  <si>
    <t>Forsvarets regnskapsadministrasjon, Postboks 1, Haakonsvern, 5886 BERGEN</t>
  </si>
  <si>
    <t>Forsvarsmateriell, Postboks 10, Haakonsvern, 5886 BERGEN</t>
  </si>
  <si>
    <t>Etternavn</t>
  </si>
  <si>
    <t>Fornavn</t>
  </si>
  <si>
    <t>Fornavn:</t>
  </si>
  <si>
    <t>Etternavn:</t>
  </si>
  <si>
    <t>MERK! Spesielt kostbare gjenstander kan tas med på flyttelass, men på tjenestemanns eget ansvar. Anbefaler egen forsikring, og tjenestemann må selv bekoste dette. Normal transportforsikring dekkes via flyttebyrå.</t>
  </si>
  <si>
    <t>Sofa (3-seter)</t>
  </si>
  <si>
    <t>Store speil/ bilder</t>
  </si>
  <si>
    <t>Kjøle-/fryseskap</t>
  </si>
  <si>
    <t>Lampe/lysekrone</t>
  </si>
  <si>
    <t>Ønskede flyttetjenester</t>
  </si>
  <si>
    <t>Frakt av motoriserte kjøretøy, båter o.l. dekkes ikke.</t>
  </si>
  <si>
    <t>Har du gjenstander som ikke står på listen - velg en annen med tilsvarende størrelse.</t>
  </si>
  <si>
    <t>Andre rom / bod:</t>
  </si>
  <si>
    <t>Veiledende volumberegning</t>
  </si>
  <si>
    <t>Adresse, Postnummer, Sted, Land:</t>
  </si>
  <si>
    <t>Internt utland</t>
  </si>
  <si>
    <t>Crown Worldwide Movers AS, tlf: 90259176, e-post: jsveen@crownww.com</t>
  </si>
  <si>
    <t>Oppdragsforespørsel</t>
  </si>
  <si>
    <t>Forsikringsverdi:</t>
  </si>
  <si>
    <t>2. Det er krav om at minimum én av pakkepersonellet er norsk eller engelsktalende.</t>
  </si>
  <si>
    <t>3. Flyttelasset hentes iht. søknad. Avvik må avtales skriftlig mellom PLA/ tjenestemann og flyttebyrå.</t>
  </si>
  <si>
    <t xml:space="preserve">1. Det forutsettes at lasting og lossing skjer på forsvarlig måte. </t>
  </si>
  <si>
    <t>Forsvarsdepartementet. Postboks 8126 Dep, 0032 Oslo</t>
  </si>
  <si>
    <t>Fakturaadresse:</t>
  </si>
  <si>
    <t>Land:</t>
  </si>
  <si>
    <t>Pris:</t>
  </si>
  <si>
    <t>Johnny Nergård</t>
  </si>
  <si>
    <t>2. Opplysninger om boligforhold FØR flytting</t>
  </si>
  <si>
    <t>3. Opplysninger om boligforhold ETTER flytting</t>
  </si>
  <si>
    <t>5. Opplysninger om flyttereisen</t>
  </si>
  <si>
    <t>6. Forskudd</t>
  </si>
  <si>
    <t>7. Egenerklæring</t>
  </si>
  <si>
    <t>Oppgi ukenummer for henting av flyttelass.  Det må oppgis et spenn på to uker. Du vil få estminert hentedato tre uker i forkant, og eksakt hentedato en uke før henting.</t>
  </si>
  <si>
    <t>Forsendelse internt utland</t>
  </si>
  <si>
    <t>Sirva AS, Thomas Flikke, tlf: +47 67 16 16 13 /mobil: +47 90 25 39 96,  e-post: Thomas.Flikke@sirva.com</t>
  </si>
  <si>
    <t>Michael Pedersen</t>
  </si>
  <si>
    <t>Ine Ulvær</t>
  </si>
  <si>
    <t>Alfa Quality Moving AS, Mei Lee Marshall tlf: 047 465 49 461 e-post: maillee.marshall@alfamoving.com</t>
  </si>
  <si>
    <t>Tjeneste/kurs f.o.m. 6 mnd</t>
  </si>
  <si>
    <t>Kun fly og overvekt</t>
  </si>
  <si>
    <t>Jeg bekrefter følgende:</t>
  </si>
  <si>
    <t>Jeg er kjent med at FPVS kan etterspørre dokumentasjon av gitte opplysninger ved kontroll i ettertid, og at manglende dokumentasjon ansees som ufullstendige opplysninger</t>
  </si>
  <si>
    <t>Opplysningene ovenfor er korrekte, og at ufullstendige opplysninger kan medføre at avgjørelsen blir annulert</t>
  </si>
  <si>
    <t xml:space="preserve">Merk! Ved forsendelse til utlandet under 18 måneder dekkes ikke forsendelse av flyttelass - kun overvekt fly. </t>
  </si>
  <si>
    <t>Volumskjema skal da ikke fylles ut.</t>
  </si>
  <si>
    <t>Søknad om forsendelsesreise utland</t>
  </si>
  <si>
    <t xml:space="preserve">NB! Skjema må fylles ut elektronisk og sendes inn som Excel dokument. </t>
  </si>
  <si>
    <t>Dersom reiseforskudd ønskes utbetalt, oppgi beløp og tidspunkt for utbetaling:</t>
  </si>
  <si>
    <t>Flytteregningen skal gjøres opp snarest og senest en måned etter reisedato</t>
  </si>
  <si>
    <t>Avgjørelse forsendelsesreise utland</t>
  </si>
  <si>
    <t>Antall i husstanden som flytter:</t>
  </si>
  <si>
    <t>Jeg har lest og forstått vilkårene for tilståelse av flyttegodtgjørelse iht Kompensasjonsavtalen punkt 5.7.4 og Retningslinjer for flytting til og fra utlandet for personell som er omfattet av NATO-avtalen</t>
  </si>
  <si>
    <t>Reise med egen bil</t>
  </si>
  <si>
    <t>Flyttereise bil dekkes med km-godtgjørelse for avstand gammelt-nytt tjenestested/bosted. Utgifter til bompenger og ferger dekkes også. Kost og nattillegg dekkes etter tabell i Kompensasjonsavtalens punkt 5.8.11.3.</t>
  </si>
  <si>
    <t>Beløp</t>
  </si>
  <si>
    <t>Dato for utbetaling</t>
  </si>
  <si>
    <t>Kompensasjonsavtalen punkt 5.7.4., Retningslinjer for flytting til og fra utlandet for personell som er omfattet av NATO-avtalen</t>
  </si>
  <si>
    <t>Xander Hardersen</t>
  </si>
  <si>
    <t>Det dekkes to kolli ekstra utover bagasje som er inkl. i flybilletten. I tillegg dekkes nødvendig utstyr for reisen til småbarn (vogn, bilstol)</t>
  </si>
  <si>
    <t xml:space="preserve"> Jeg er kjent med at forskuddet skal gjøres opp senest en måned etter gjennomført flyttereise. Jeg tillater at uoppgjort/skyldig forskudd blir trukket i lønn. Innvilget søknad medfører plikt til å følge prosedyrebeskrivelser for flytting. </t>
  </si>
  <si>
    <t>Flyttereise off. kommunikasjon dekkes legitimerte utgifter til økonomibillett på fly mellom gammelt og nytt tjenestested/bosted. Reisen skal foretas som en gjennomgående reise, fra nærmeste naturlige flyplass på gammelt bosted og til nærmeste naturlige flyplass til det nye bostedet. Kostgodtgjørelse tilstås etter faktisk reisetid</t>
  </si>
  <si>
    <t>Ja</t>
  </si>
  <si>
    <t xml:space="preserve">Søknad fylles ut av søker. Benytt rullegardinmeny der det er aktuelt. </t>
  </si>
  <si>
    <t>1. Personopplysninger</t>
  </si>
  <si>
    <t>Personopplysninger</t>
  </si>
  <si>
    <t>Avgjørelsen fylles ut av, FPVS ved Reise- og Flyttekontoret, og returneres søker.</t>
  </si>
  <si>
    <t>Det forutsettes at skjema er sendt inn av søker. Innsending av dette søknadsskjemaet til FPVS regnes som elektronisk signatur og det er derfor ikke behov for ytterligere signering.</t>
  </si>
  <si>
    <t>Flyttereisen gjøres opp på egen blankett og sendes kontakt@forsvaret.no, snarest og senest en måned etter gjennomført flytting.</t>
  </si>
  <si>
    <t>FPVS Reise- og flyttekontoret</t>
  </si>
  <si>
    <t>Jeg er pliktig å melde fra til FPVS om endringer som kan medføre at betingelsene for flyttegodtgjørelse forandres / bortfaller</t>
  </si>
  <si>
    <t>Sist oppdatert 01.02.2024</t>
  </si>
  <si>
    <t>Reisen gjennomføres i uke:</t>
  </si>
  <si>
    <t>Sted:</t>
  </si>
  <si>
    <t>Reiser fra/til</t>
  </si>
  <si>
    <t>Reiser fra</t>
  </si>
  <si>
    <t>Reiser 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</si>
</sst>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kr&quot;\ * #,##0.00_-;\-&quot;kr&quot;\ * #,##0.00_-;_-&quot;kr&quot;\ * &quot;-&quot;??_-;_-@_-"/>
    <numFmt numFmtId="164" formatCode="_ * #,##0.00_ ;_ * \-#,##0.00_ ;_ * &quot;-&quot;??_ ;_ @_ "/>
    <numFmt numFmtId="165" formatCode="_ * #,##0_ ;_ * \-#,##0_ ;_ * &quot;-&quot;??_ ;_ @_ "/>
  </numFmts>
  <fonts count="3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2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9"/>
      <color rgb="FF002060"/>
      <name val="Calibri"/>
      <family val="2"/>
      <scheme val="minor"/>
    </font>
    <font>
      <sz val="10"/>
      <name val="Arial"/>
      <family val="2"/>
    </font>
    <font>
      <sz val="9"/>
      <color theme="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9" fillId="0" borderId="0" applyFont="0" applyFill="0" applyBorder="0" applyAlignment="0" applyProtection="0"/>
  </cellStyleXfs>
  <cellXfs count="3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16" fillId="0" borderId="0" xfId="0" applyFont="1" applyBorder="1"/>
    <xf numFmtId="0" fontId="15" fillId="0" borderId="0" xfId="0" applyFont="1" applyBorder="1"/>
    <xf numFmtId="0" fontId="17" fillId="0" borderId="0" xfId="0" applyFont="1"/>
    <xf numFmtId="0" fontId="18" fillId="0" borderId="0" xfId="0" applyFont="1"/>
    <xf numFmtId="0" fontId="14" fillId="0" borderId="0" xfId="0" applyFont="1" applyBorder="1"/>
    <xf numFmtId="0" fontId="14" fillId="0" borderId="0" xfId="0" applyFont="1" applyBorder="1" applyAlignment="1" applyProtection="1">
      <alignment horizontal="center"/>
      <protection locked="0"/>
    </xf>
    <xf numFmtId="0" fontId="4" fillId="5" borderId="5" xfId="0" applyFont="1" applyFill="1" applyBorder="1"/>
    <xf numFmtId="0" fontId="4" fillId="5" borderId="7" xfId="0" applyFont="1" applyFill="1" applyBorder="1"/>
    <xf numFmtId="0" fontId="13" fillId="5" borderId="17" xfId="0" applyFont="1" applyFill="1" applyBorder="1" applyAlignment="1">
      <alignment horizontal="left"/>
    </xf>
    <xf numFmtId="0" fontId="13" fillId="5" borderId="18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Border="1"/>
    <xf numFmtId="0" fontId="4" fillId="6" borderId="5" xfId="0" applyFont="1" applyFill="1" applyBorder="1"/>
    <xf numFmtId="0" fontId="4" fillId="4" borderId="0" xfId="0" applyFont="1" applyFill="1" applyBorder="1"/>
    <xf numFmtId="0" fontId="4" fillId="0" borderId="0" xfId="0" applyFont="1" applyBorder="1" applyProtection="1"/>
    <xf numFmtId="0" fontId="4" fillId="6" borderId="9" xfId="0" applyFont="1" applyFill="1" applyBorder="1"/>
    <xf numFmtId="0" fontId="4" fillId="0" borderId="0" xfId="0" applyFont="1" applyBorder="1" applyAlignment="1" applyProtection="1">
      <alignment horizontal="left" vertical="top" wrapText="1"/>
      <protection locked="0"/>
    </xf>
    <xf numFmtId="0" fontId="20" fillId="0" borderId="0" xfId="0" applyFont="1"/>
    <xf numFmtId="0" fontId="7" fillId="4" borderId="11" xfId="0" applyFont="1" applyFill="1" applyBorder="1" applyAlignment="1"/>
    <xf numFmtId="0" fontId="7" fillId="4" borderId="6" xfId="0" applyFont="1" applyFill="1" applyBorder="1" applyAlignment="1"/>
    <xf numFmtId="0" fontId="4" fillId="7" borderId="5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>
      <alignment horizontal="left"/>
    </xf>
    <xf numFmtId="0" fontId="7" fillId="4" borderId="13" xfId="0" applyFont="1" applyFill="1" applyBorder="1" applyAlignment="1"/>
    <xf numFmtId="0" fontId="7" fillId="4" borderId="16" xfId="0" applyFont="1" applyFill="1" applyBorder="1" applyAlignment="1"/>
    <xf numFmtId="0" fontId="4" fillId="5" borderId="5" xfId="0" applyFont="1" applyFill="1" applyBorder="1" applyProtection="1"/>
    <xf numFmtId="0" fontId="13" fillId="5" borderId="44" xfId="0" applyFont="1" applyFill="1" applyBorder="1" applyAlignment="1"/>
    <xf numFmtId="0" fontId="7" fillId="5" borderId="5" xfId="0" applyFont="1" applyFill="1" applyBorder="1"/>
    <xf numFmtId="0" fontId="7" fillId="5" borderId="7" xfId="0" applyFont="1" applyFill="1" applyBorder="1"/>
    <xf numFmtId="0" fontId="8" fillId="5" borderId="4" xfId="0" applyFont="1" applyFill="1" applyBorder="1"/>
    <xf numFmtId="0" fontId="15" fillId="7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/>
    </xf>
    <xf numFmtId="0" fontId="4" fillId="0" borderId="11" xfId="0" applyFont="1" applyBorder="1" applyProtection="1"/>
    <xf numFmtId="0" fontId="4" fillId="0" borderId="13" xfId="0" applyFont="1" applyBorder="1" applyAlignment="1" applyProtection="1">
      <alignment horizontal="center"/>
    </xf>
    <xf numFmtId="0" fontId="0" fillId="0" borderId="16" xfId="0" applyBorder="1"/>
    <xf numFmtId="0" fontId="0" fillId="4" borderId="0" xfId="0" applyFill="1"/>
    <xf numFmtId="0" fontId="25" fillId="0" borderId="0" xfId="0" applyFont="1"/>
    <xf numFmtId="0" fontId="10" fillId="4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27" fillId="0" borderId="0" xfId="0" applyFont="1"/>
    <xf numFmtId="0" fontId="7" fillId="2" borderId="43" xfId="0" applyFont="1" applyFill="1" applyBorder="1" applyAlignment="1"/>
    <xf numFmtId="0" fontId="23" fillId="5" borderId="42" xfId="0" applyFont="1" applyFill="1" applyBorder="1" applyAlignment="1" applyProtection="1">
      <alignment horizontal="center" vertical="center"/>
      <protection locked="0"/>
    </xf>
    <xf numFmtId="0" fontId="4" fillId="5" borderId="50" xfId="0" applyFont="1" applyFill="1" applyBorder="1" applyAlignment="1" applyProtection="1">
      <alignment vertical="center"/>
    </xf>
    <xf numFmtId="0" fontId="9" fillId="2" borderId="43" xfId="0" applyFont="1" applyFill="1" applyBorder="1" applyAlignment="1"/>
    <xf numFmtId="0" fontId="0" fillId="0" borderId="0" xfId="0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2" fillId="8" borderId="8" xfId="0" applyFont="1" applyFill="1" applyBorder="1"/>
    <xf numFmtId="0" fontId="4" fillId="8" borderId="24" xfId="0" applyFont="1" applyFill="1" applyBorder="1"/>
    <xf numFmtId="0" fontId="4" fillId="8" borderId="24" xfId="0" applyFont="1" applyFill="1" applyBorder="1" applyProtection="1"/>
    <xf numFmtId="0" fontId="4" fillId="8" borderId="23" xfId="0" applyFont="1" applyFill="1" applyBorder="1"/>
    <xf numFmtId="0" fontId="12" fillId="8" borderId="12" xfId="0" applyFont="1" applyFill="1" applyBorder="1"/>
    <xf numFmtId="0" fontId="4" fillId="8" borderId="3" xfId="0" applyFont="1" applyFill="1" applyBorder="1"/>
    <xf numFmtId="0" fontId="4" fillId="8" borderId="3" xfId="0" applyFont="1" applyFill="1" applyBorder="1" applyProtection="1"/>
    <xf numFmtId="0" fontId="4" fillId="8" borderId="26" xfId="0" applyFont="1" applyFill="1" applyBorder="1"/>
    <xf numFmtId="0" fontId="7" fillId="4" borderId="32" xfId="0" applyFont="1" applyFill="1" applyBorder="1" applyAlignment="1" applyProtection="1">
      <alignment vertical="center"/>
    </xf>
    <xf numFmtId="0" fontId="7" fillId="4" borderId="30" xfId="0" applyFont="1" applyFill="1" applyBorder="1" applyAlignment="1" applyProtection="1">
      <alignment vertical="center"/>
    </xf>
    <xf numFmtId="0" fontId="7" fillId="4" borderId="31" xfId="0" applyFont="1" applyFill="1" applyBorder="1" applyAlignment="1" applyProtection="1">
      <alignment vertical="center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7" borderId="53" xfId="0" applyFont="1" applyFill="1" applyBorder="1" applyAlignment="1" applyProtection="1">
      <alignment vertical="center"/>
      <protection locked="0"/>
    </xf>
    <xf numFmtId="0" fontId="21" fillId="0" borderId="40" xfId="0" applyFont="1" applyBorder="1" applyAlignment="1" applyProtection="1">
      <alignment wrapText="1"/>
    </xf>
    <xf numFmtId="0" fontId="10" fillId="2" borderId="1" xfId="0" applyFont="1" applyFill="1" applyBorder="1" applyAlignment="1">
      <alignment vertical="top"/>
    </xf>
    <xf numFmtId="0" fontId="10" fillId="2" borderId="16" xfId="0" applyFont="1" applyFill="1" applyBorder="1" applyAlignment="1">
      <alignment vertical="top"/>
    </xf>
    <xf numFmtId="0" fontId="33" fillId="2" borderId="1" xfId="0" applyFont="1" applyFill="1" applyBorder="1" applyAlignment="1">
      <alignment vertical="top"/>
    </xf>
    <xf numFmtId="0" fontId="10" fillId="2" borderId="29" xfId="0" applyFont="1" applyFill="1" applyBorder="1" applyAlignment="1">
      <alignment vertical="top"/>
    </xf>
    <xf numFmtId="0" fontId="10" fillId="2" borderId="30" xfId="0" applyFont="1" applyFill="1" applyBorder="1" applyAlignment="1">
      <alignment vertical="top"/>
    </xf>
    <xf numFmtId="0" fontId="10" fillId="2" borderId="31" xfId="0" applyFont="1" applyFill="1" applyBorder="1" applyAlignment="1">
      <alignment vertical="top"/>
    </xf>
    <xf numFmtId="0" fontId="19" fillId="0" borderId="0" xfId="0" applyFont="1" applyAlignment="1">
      <alignment wrapText="1"/>
    </xf>
    <xf numFmtId="0" fontId="7" fillId="4" borderId="13" xfId="0" applyFont="1" applyFill="1" applyBorder="1" applyAlignment="1">
      <alignment horizontal="left" vertical="center"/>
    </xf>
    <xf numFmtId="0" fontId="4" fillId="7" borderId="7" xfId="0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>
      <alignment horizontal="left" vertical="center"/>
    </xf>
    <xf numFmtId="0" fontId="4" fillId="4" borderId="16" xfId="0" applyFont="1" applyFill="1" applyBorder="1" applyAlignment="1" applyProtection="1">
      <alignment horizontal="center" vertical="center"/>
    </xf>
    <xf numFmtId="0" fontId="4" fillId="7" borderId="29" xfId="0" applyFont="1" applyFill="1" applyBorder="1" applyAlignment="1" applyProtection="1">
      <alignment vertical="center" wrapText="1"/>
      <protection locked="0"/>
    </xf>
    <xf numFmtId="0" fontId="4" fillId="7" borderId="33" xfId="0" applyFont="1" applyFill="1" applyBorder="1" applyAlignment="1" applyProtection="1">
      <alignment vertical="center" wrapText="1"/>
      <protection locked="0"/>
    </xf>
    <xf numFmtId="0" fontId="4" fillId="4" borderId="54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4" fillId="7" borderId="35" xfId="0" applyFont="1" applyFill="1" applyBorder="1" applyAlignment="1" applyProtection="1">
      <alignment horizontal="center" vertical="center"/>
      <protection locked="0"/>
    </xf>
    <xf numFmtId="0" fontId="4" fillId="7" borderId="36" xfId="0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0" fontId="7" fillId="4" borderId="28" xfId="0" applyFont="1" applyFill="1" applyBorder="1" applyAlignment="1">
      <alignment horizontal="left"/>
    </xf>
    <xf numFmtId="0" fontId="7" fillId="4" borderId="20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left"/>
    </xf>
    <xf numFmtId="0" fontId="4" fillId="6" borderId="36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 vertical="top" wrapText="1"/>
    </xf>
    <xf numFmtId="0" fontId="34" fillId="2" borderId="0" xfId="0" applyFont="1" applyFill="1" applyBorder="1" applyAlignment="1">
      <alignment horizontal="left" vertical="top" wrapText="1"/>
    </xf>
    <xf numFmtId="0" fontId="34" fillId="2" borderId="16" xfId="0" applyFont="1" applyFill="1" applyBorder="1" applyAlignment="1">
      <alignment horizontal="left" vertical="top" wrapText="1"/>
    </xf>
    <xf numFmtId="0" fontId="4" fillId="7" borderId="9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 applyProtection="1">
      <alignment horizontal="center" vertical="center" wrapText="1"/>
      <protection locked="0"/>
    </xf>
    <xf numFmtId="0" fontId="7" fillId="4" borderId="22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left"/>
    </xf>
    <xf numFmtId="0" fontId="4" fillId="7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4" fillId="7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7" borderId="6" xfId="0" applyFont="1" applyFill="1" applyBorder="1" applyAlignment="1" applyProtection="1">
      <alignment horizontal="left" vertical="center" wrapText="1"/>
      <protection locked="0"/>
    </xf>
    <xf numFmtId="0" fontId="4" fillId="7" borderId="0" xfId="0" applyFont="1" applyFill="1" applyBorder="1" applyAlignment="1" applyProtection="1">
      <alignment horizontal="left" vertical="center" wrapText="1"/>
      <protection locked="0"/>
    </xf>
    <xf numFmtId="0" fontId="4" fillId="7" borderId="16" xfId="0" applyFont="1" applyFill="1" applyBorder="1" applyAlignment="1" applyProtection="1">
      <alignment horizontal="left" vertical="center" wrapText="1"/>
      <protection locked="0"/>
    </xf>
    <xf numFmtId="0" fontId="7" fillId="4" borderId="22" xfId="0" applyFont="1" applyFill="1" applyBorder="1" applyAlignment="1" applyProtection="1">
      <alignment horizontal="left" vertical="center"/>
    </xf>
    <xf numFmtId="0" fontId="7" fillId="4" borderId="23" xfId="0" applyFont="1" applyFill="1" applyBorder="1" applyAlignment="1" applyProtection="1">
      <alignment horizontal="left" vertical="center"/>
    </xf>
    <xf numFmtId="0" fontId="7" fillId="4" borderId="8" xfId="0" applyFont="1" applyFill="1" applyBorder="1" applyAlignment="1" applyProtection="1">
      <alignment horizontal="left" vertical="center"/>
    </xf>
    <xf numFmtId="0" fontId="7" fillId="4" borderId="24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 vertical="center"/>
    </xf>
    <xf numFmtId="0" fontId="7" fillId="4" borderId="25" xfId="0" applyFont="1" applyFill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0" fontId="4" fillId="7" borderId="15" xfId="0" applyFont="1" applyFill="1" applyBorder="1" applyAlignment="1" applyProtection="1">
      <alignment horizontal="left" vertical="center" wrapText="1"/>
      <protection locked="0"/>
    </xf>
    <xf numFmtId="0" fontId="4" fillId="7" borderId="29" xfId="0" applyFont="1" applyFill="1" applyBorder="1" applyAlignment="1" applyProtection="1">
      <alignment horizontal="left" vertical="center" wrapText="1"/>
      <protection locked="0"/>
    </xf>
    <xf numFmtId="0" fontId="4" fillId="7" borderId="33" xfId="0" applyFont="1" applyFill="1" applyBorder="1" applyAlignment="1" applyProtection="1">
      <alignment horizontal="left" vertical="center" wrapText="1"/>
      <protection locked="0"/>
    </xf>
    <xf numFmtId="0" fontId="4" fillId="7" borderId="32" xfId="0" applyFont="1" applyFill="1" applyBorder="1" applyAlignment="1" applyProtection="1">
      <alignment horizontal="left" vertical="center" wrapText="1"/>
      <protection locked="0"/>
    </xf>
    <xf numFmtId="0" fontId="4" fillId="7" borderId="30" xfId="0" applyFont="1" applyFill="1" applyBorder="1" applyAlignment="1" applyProtection="1">
      <alignment horizontal="left" vertical="center" wrapText="1"/>
      <protection locked="0"/>
    </xf>
    <xf numFmtId="0" fontId="4" fillId="7" borderId="31" xfId="0" applyFont="1" applyFill="1" applyBorder="1" applyAlignment="1" applyProtection="1">
      <alignment horizontal="left" vertical="center" wrapText="1"/>
      <protection locked="0"/>
    </xf>
    <xf numFmtId="0" fontId="4" fillId="7" borderId="2" xfId="0" applyFont="1" applyFill="1" applyBorder="1" applyAlignment="1" applyProtection="1">
      <alignment horizontal="left" vertical="center" wrapText="1"/>
      <protection locked="0"/>
    </xf>
    <xf numFmtId="0" fontId="4" fillId="7" borderId="3" xfId="0" applyFont="1" applyFill="1" applyBorder="1" applyAlignment="1" applyProtection="1">
      <alignment horizontal="left" vertical="center" wrapText="1"/>
      <protection locked="0"/>
    </xf>
    <xf numFmtId="0" fontId="4" fillId="7" borderId="26" xfId="0" applyFont="1" applyFill="1" applyBorder="1" applyAlignment="1" applyProtection="1">
      <alignment horizontal="left" vertical="center" wrapText="1"/>
      <protection locked="0"/>
    </xf>
    <xf numFmtId="0" fontId="4" fillId="7" borderId="9" xfId="0" applyNumberFormat="1" applyFont="1" applyFill="1" applyBorder="1" applyAlignment="1" applyProtection="1">
      <alignment horizontal="left" vertical="center" wrapText="1"/>
      <protection locked="0"/>
    </xf>
    <xf numFmtId="165" fontId="23" fillId="5" borderId="18" xfId="1" applyNumberFormat="1" applyFont="1" applyFill="1" applyBorder="1" applyAlignment="1" applyProtection="1">
      <alignment horizontal="center" vertical="center"/>
      <protection locked="0"/>
    </xf>
    <xf numFmtId="165" fontId="23" fillId="5" borderId="19" xfId="1" applyNumberFormat="1" applyFont="1" applyFill="1" applyBorder="1" applyAlignment="1" applyProtection="1">
      <alignment horizontal="center" vertical="center"/>
      <protection locked="0"/>
    </xf>
    <xf numFmtId="0" fontId="7" fillId="4" borderId="47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7" borderId="15" xfId="0" applyFont="1" applyFill="1" applyBorder="1" applyAlignment="1" applyProtection="1">
      <alignment horizontal="center" vertical="center" wrapText="1"/>
      <protection locked="0"/>
    </xf>
    <xf numFmtId="3" fontId="4" fillId="4" borderId="55" xfId="0" applyNumberFormat="1" applyFont="1" applyFill="1" applyBorder="1" applyAlignment="1" applyProtection="1">
      <alignment horizontal="center" vertical="center"/>
    </xf>
    <xf numFmtId="3" fontId="4" fillId="4" borderId="5" xfId="0" applyNumberFormat="1" applyFont="1" applyFill="1" applyBorder="1" applyAlignment="1" applyProtection="1">
      <alignment horizontal="center" vertical="center"/>
    </xf>
    <xf numFmtId="3" fontId="4" fillId="4" borderId="52" xfId="0" applyNumberFormat="1" applyFont="1" applyFill="1" applyBorder="1" applyAlignment="1" applyProtection="1">
      <alignment horizontal="center" vertical="center"/>
    </xf>
    <xf numFmtId="44" fontId="4" fillId="7" borderId="23" xfId="0" applyNumberFormat="1" applyFont="1" applyFill="1" applyBorder="1" applyAlignment="1" applyProtection="1">
      <alignment horizontal="center" vertical="center"/>
      <protection locked="0"/>
    </xf>
    <xf numFmtId="44" fontId="4" fillId="7" borderId="7" xfId="0" applyNumberFormat="1" applyFont="1" applyFill="1" applyBorder="1" applyAlignment="1" applyProtection="1">
      <alignment horizontal="center" vertical="center"/>
      <protection locked="0"/>
    </xf>
    <xf numFmtId="14" fontId="4" fillId="7" borderId="7" xfId="0" applyNumberFormat="1" applyFont="1" applyFill="1" applyBorder="1" applyAlignment="1" applyProtection="1">
      <alignment horizontal="center" vertical="center"/>
      <protection locked="0"/>
    </xf>
    <xf numFmtId="14" fontId="4" fillId="7" borderId="54" xfId="0" applyNumberFormat="1" applyFont="1" applyFill="1" applyBorder="1" applyAlignment="1" applyProtection="1">
      <alignment horizontal="center" vertical="center"/>
      <protection locked="0"/>
    </xf>
    <xf numFmtId="1" fontId="4" fillId="7" borderId="39" xfId="0" applyNumberFormat="1" applyFont="1" applyFill="1" applyBorder="1" applyAlignment="1" applyProtection="1">
      <alignment horizontal="center" vertical="center"/>
      <protection locked="0"/>
    </xf>
    <xf numFmtId="1" fontId="4" fillId="7" borderId="35" xfId="0" applyNumberFormat="1" applyFont="1" applyFill="1" applyBorder="1" applyAlignment="1" applyProtection="1">
      <alignment horizontal="center" vertical="center"/>
      <protection locked="0"/>
    </xf>
    <xf numFmtId="1" fontId="4" fillId="7" borderId="24" xfId="0" applyNumberFormat="1" applyFont="1" applyFill="1" applyBorder="1" applyAlignment="1" applyProtection="1">
      <alignment horizontal="center" vertical="center"/>
      <protection locked="0"/>
    </xf>
    <xf numFmtId="1" fontId="4" fillId="7" borderId="25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  <xf numFmtId="0" fontId="7" fillId="4" borderId="16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5" borderId="53" xfId="0" applyFont="1" applyFill="1" applyBorder="1" applyAlignment="1">
      <alignment horizontal="right" vertical="center"/>
    </xf>
    <xf numFmtId="0" fontId="3" fillId="5" borderId="41" xfId="0" applyFont="1" applyFill="1" applyBorder="1" applyAlignment="1" applyProtection="1">
      <alignment horizontal="center" vertical="center"/>
    </xf>
    <xf numFmtId="0" fontId="3" fillId="5" borderId="28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</xf>
    <xf numFmtId="0" fontId="9" fillId="8" borderId="17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left" vertical="center"/>
    </xf>
    <xf numFmtId="0" fontId="9" fillId="8" borderId="56" xfId="0" applyFont="1" applyFill="1" applyBorder="1" applyAlignment="1">
      <alignment horizontal="left" vertical="center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8" fillId="5" borderId="4" xfId="0" applyFont="1" applyFill="1" applyBorder="1" applyAlignment="1" applyProtection="1">
      <alignment horizontal="center"/>
    </xf>
    <xf numFmtId="0" fontId="8" fillId="5" borderId="36" xfId="0" applyFont="1" applyFill="1" applyBorder="1" applyAlignment="1" applyProtection="1">
      <alignment horizontal="center"/>
    </xf>
    <xf numFmtId="0" fontId="13" fillId="0" borderId="4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7" fillId="4" borderId="22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4" borderId="6" xfId="0" applyFont="1" applyFill="1" applyBorder="1" applyAlignment="1">
      <alignment horizontal="left"/>
    </xf>
    <xf numFmtId="0" fontId="4" fillId="7" borderId="12" xfId="0" applyFont="1" applyFill="1" applyBorder="1" applyAlignment="1" applyProtection="1">
      <alignment horizontal="left" vertical="center" wrapText="1"/>
      <protection locked="0"/>
    </xf>
    <xf numFmtId="0" fontId="7" fillId="4" borderId="39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4" fillId="7" borderId="11" xfId="0" applyFont="1" applyFill="1" applyBorder="1" applyAlignment="1" applyProtection="1">
      <alignment horizontal="left" vertical="center" wrapText="1"/>
      <protection locked="0"/>
    </xf>
    <xf numFmtId="0" fontId="4" fillId="7" borderId="10" xfId="0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4" fillId="7" borderId="49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left"/>
    </xf>
    <xf numFmtId="0" fontId="4" fillId="0" borderId="30" xfId="0" applyFont="1" applyBorder="1" applyAlignment="1" applyProtection="1">
      <alignment horizontal="right" vertical="top" wrapText="1"/>
      <protection locked="0"/>
    </xf>
    <xf numFmtId="0" fontId="7" fillId="5" borderId="51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24" xfId="0" applyFont="1" applyFill="1" applyBorder="1" applyAlignment="1" applyProtection="1">
      <alignment horizontal="left" vertical="top" wrapText="1"/>
      <protection locked="0"/>
    </xf>
    <xf numFmtId="0" fontId="4" fillId="7" borderId="23" xfId="0" applyFont="1" applyFill="1" applyBorder="1" applyAlignment="1" applyProtection="1">
      <alignment horizontal="left" vertical="top" wrapText="1"/>
      <protection locked="0"/>
    </xf>
    <xf numFmtId="0" fontId="4" fillId="7" borderId="6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Alignment="1" applyProtection="1">
      <alignment horizontal="left" vertical="top" wrapText="1"/>
      <protection locked="0"/>
    </xf>
    <xf numFmtId="0" fontId="4" fillId="7" borderId="15" xfId="0" applyFont="1" applyFill="1" applyBorder="1" applyAlignment="1" applyProtection="1">
      <alignment horizontal="left" vertical="top" wrapText="1"/>
      <protection locked="0"/>
    </xf>
    <xf numFmtId="0" fontId="4" fillId="7" borderId="12" xfId="0" applyFont="1" applyFill="1" applyBorder="1" applyAlignment="1" applyProtection="1">
      <alignment horizontal="left" vertical="top" wrapText="1"/>
      <protection locked="0"/>
    </xf>
    <xf numFmtId="0" fontId="4" fillId="7" borderId="3" xfId="0" applyFont="1" applyFill="1" applyBorder="1" applyAlignment="1" applyProtection="1">
      <alignment horizontal="left" vertical="top" wrapText="1"/>
      <protection locked="0"/>
    </xf>
    <xf numFmtId="0" fontId="4" fillId="7" borderId="26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>
      <alignment horizontal="center" vertical="top" wrapText="1"/>
    </xf>
    <xf numFmtId="0" fontId="34" fillId="2" borderId="20" xfId="0" applyFont="1" applyFill="1" applyBorder="1" applyAlignment="1">
      <alignment horizontal="left" vertical="top"/>
    </xf>
    <xf numFmtId="0" fontId="34" fillId="2" borderId="21" xfId="0" applyFont="1" applyFill="1" applyBorder="1" applyAlignment="1">
      <alignment horizontal="left" vertical="top"/>
    </xf>
    <xf numFmtId="0" fontId="34" fillId="2" borderId="28" xfId="0" applyFont="1" applyFill="1" applyBorder="1" applyAlignment="1">
      <alignment horizontal="left" vertical="top"/>
    </xf>
    <xf numFmtId="0" fontId="30" fillId="2" borderId="1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top" wrapText="1"/>
    </xf>
    <xf numFmtId="0" fontId="30" fillId="2" borderId="16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 vertical="top" wrapText="1"/>
    </xf>
    <xf numFmtId="0" fontId="24" fillId="2" borderId="16" xfId="0" applyFont="1" applyFill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center" vertical="top"/>
    </xf>
    <xf numFmtId="0" fontId="31" fillId="0" borderId="21" xfId="0" applyFont="1" applyBorder="1" applyAlignment="1" applyProtection="1">
      <alignment horizontal="center"/>
    </xf>
    <xf numFmtId="0" fontId="31" fillId="0" borderId="3" xfId="0" applyFont="1" applyBorder="1" applyAlignment="1" applyProtection="1">
      <alignment horizontal="center"/>
    </xf>
    <xf numFmtId="0" fontId="35" fillId="0" borderId="20" xfId="0" applyFont="1" applyBorder="1" applyAlignment="1" applyProtection="1">
      <alignment horizontal="right"/>
    </xf>
    <xf numFmtId="0" fontId="35" fillId="0" borderId="21" xfId="0" applyFont="1" applyBorder="1" applyAlignment="1" applyProtection="1">
      <alignment horizontal="right"/>
    </xf>
    <xf numFmtId="0" fontId="35" fillId="0" borderId="2" xfId="0" applyFont="1" applyBorder="1" applyAlignment="1" applyProtection="1">
      <alignment horizontal="right"/>
    </xf>
    <xf numFmtId="0" fontId="35" fillId="0" borderId="3" xfId="0" applyFont="1" applyBorder="1" applyAlignment="1" applyProtection="1">
      <alignment horizontal="right"/>
    </xf>
    <xf numFmtId="0" fontId="31" fillId="0" borderId="24" xfId="0" applyFont="1" applyBorder="1" applyAlignment="1" applyProtection="1">
      <alignment horizontal="center"/>
    </xf>
    <xf numFmtId="0" fontId="31" fillId="0" borderId="30" xfId="0" applyFont="1" applyBorder="1" applyAlignment="1" applyProtection="1">
      <alignment horizontal="center"/>
    </xf>
    <xf numFmtId="0" fontId="31" fillId="0" borderId="21" xfId="0" applyFont="1" applyBorder="1" applyAlignment="1" applyProtection="1">
      <alignment horizontal="left"/>
    </xf>
    <xf numFmtId="0" fontId="31" fillId="0" borderId="28" xfId="0" applyFont="1" applyBorder="1" applyAlignment="1" applyProtection="1">
      <alignment horizontal="left"/>
    </xf>
    <xf numFmtId="0" fontId="31" fillId="0" borderId="3" xfId="0" applyFont="1" applyBorder="1" applyAlignment="1" applyProtection="1">
      <alignment horizontal="left"/>
    </xf>
    <xf numFmtId="0" fontId="31" fillId="0" borderId="27" xfId="0" applyFont="1" applyBorder="1" applyAlignment="1" applyProtection="1">
      <alignment horizontal="left"/>
    </xf>
    <xf numFmtId="0" fontId="31" fillId="0" borderId="24" xfId="0" applyFont="1" applyBorder="1" applyAlignment="1" applyProtection="1">
      <alignment horizontal="left"/>
    </xf>
    <xf numFmtId="0" fontId="31" fillId="0" borderId="25" xfId="0" applyFont="1" applyBorder="1" applyAlignment="1" applyProtection="1">
      <alignment horizontal="left"/>
    </xf>
    <xf numFmtId="0" fontId="31" fillId="0" borderId="30" xfId="0" applyFont="1" applyBorder="1" applyAlignment="1" applyProtection="1">
      <alignment horizontal="left"/>
    </xf>
    <xf numFmtId="0" fontId="31" fillId="0" borderId="31" xfId="0" applyFont="1" applyBorder="1" applyAlignment="1" applyProtection="1">
      <alignment horizontal="left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4" xfId="0" applyFont="1" applyBorder="1" applyAlignment="1" applyProtection="1">
      <alignment horizontal="left" vertical="center" wrapText="1"/>
    </xf>
    <xf numFmtId="0" fontId="21" fillId="0" borderId="25" xfId="0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16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27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0" fontId="31" fillId="0" borderId="24" xfId="0" applyFont="1" applyBorder="1" applyAlignment="1" applyProtection="1">
      <alignment horizontal="center" vertical="center" wrapText="1"/>
    </xf>
    <xf numFmtId="0" fontId="31" fillId="0" borderId="23" xfId="0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31" fillId="0" borderId="26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/>
    </xf>
    <xf numFmtId="0" fontId="32" fillId="0" borderId="37" xfId="0" applyFont="1" applyBorder="1" applyAlignment="1" applyProtection="1">
      <alignment horizontal="center" vertical="center"/>
    </xf>
    <xf numFmtId="0" fontId="32" fillId="0" borderId="34" xfId="0" applyFont="1" applyBorder="1" applyAlignment="1" applyProtection="1">
      <alignment horizontal="center" vertical="center"/>
    </xf>
    <xf numFmtId="0" fontId="12" fillId="6" borderId="17" xfId="0" applyFont="1" applyFill="1" applyBorder="1" applyAlignment="1" applyProtection="1">
      <alignment horizontal="center"/>
    </xf>
    <xf numFmtId="0" fontId="12" fillId="6" borderId="18" xfId="0" applyFont="1" applyFill="1" applyBorder="1" applyAlignment="1" applyProtection="1">
      <alignment horizontal="center"/>
    </xf>
    <xf numFmtId="0" fontId="12" fillId="6" borderId="19" xfId="0" applyFont="1" applyFill="1" applyBorder="1" applyAlignment="1" applyProtection="1">
      <alignment horizontal="center"/>
    </xf>
    <xf numFmtId="0" fontId="21" fillId="0" borderId="48" xfId="0" applyFont="1" applyBorder="1" applyAlignment="1" applyProtection="1">
      <alignment horizontal="left"/>
    </xf>
    <xf numFmtId="0" fontId="21" fillId="0" borderId="18" xfId="0" applyFont="1" applyBorder="1" applyAlignment="1" applyProtection="1">
      <alignment horizontal="left"/>
    </xf>
    <xf numFmtId="0" fontId="21" fillId="0" borderId="19" xfId="0" applyFont="1" applyBorder="1" applyAlignment="1" applyProtection="1">
      <alignment horizontal="left"/>
    </xf>
    <xf numFmtId="0" fontId="4" fillId="6" borderId="22" xfId="0" applyFont="1" applyFill="1" applyBorder="1" applyAlignment="1" applyProtection="1">
      <alignment horizontal="center"/>
    </xf>
    <xf numFmtId="0" fontId="4" fillId="6" borderId="24" xfId="0" applyFont="1" applyFill="1" applyBorder="1" applyAlignment="1" applyProtection="1">
      <alignment horizontal="center"/>
    </xf>
    <xf numFmtId="0" fontId="4" fillId="6" borderId="25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4" fillId="6" borderId="29" xfId="0" applyFont="1" applyFill="1" applyBorder="1" applyAlignment="1" applyProtection="1">
      <alignment horizontal="center"/>
    </xf>
    <xf numFmtId="0" fontId="4" fillId="6" borderId="30" xfId="0" applyFont="1" applyFill="1" applyBorder="1" applyAlignment="1" applyProtection="1">
      <alignment horizontal="center"/>
    </xf>
    <xf numFmtId="0" fontId="4" fillId="6" borderId="31" xfId="0" applyFont="1" applyFill="1" applyBorder="1" applyAlignment="1" applyProtection="1">
      <alignment horizontal="center"/>
    </xf>
    <xf numFmtId="0" fontId="12" fillId="6" borderId="17" xfId="0" applyFont="1" applyFill="1" applyBorder="1" applyAlignment="1" applyProtection="1">
      <alignment horizontal="center" vertical="center"/>
    </xf>
    <xf numFmtId="0" fontId="12" fillId="6" borderId="18" xfId="0" applyFont="1" applyFill="1" applyBorder="1" applyAlignment="1" applyProtection="1">
      <alignment horizontal="center" vertical="center"/>
    </xf>
    <xf numFmtId="0" fontId="12" fillId="6" borderId="19" xfId="0" applyFont="1" applyFill="1" applyBorder="1" applyAlignment="1" applyProtection="1">
      <alignment horizontal="center" vertical="center"/>
    </xf>
    <xf numFmtId="0" fontId="21" fillId="4" borderId="20" xfId="0" applyFont="1" applyFill="1" applyBorder="1" applyAlignment="1" applyProtection="1">
      <alignment horizontal="left" vertical="center" wrapText="1"/>
    </xf>
    <xf numFmtId="0" fontId="21" fillId="4" borderId="21" xfId="0" applyFont="1" applyFill="1" applyBorder="1" applyAlignment="1" applyProtection="1">
      <alignment horizontal="left" vertical="center" wrapText="1"/>
    </xf>
    <xf numFmtId="0" fontId="21" fillId="4" borderId="28" xfId="0" applyFont="1" applyFill="1" applyBorder="1" applyAlignment="1" applyProtection="1">
      <alignment horizontal="left" vertical="center" wrapText="1"/>
    </xf>
    <xf numFmtId="0" fontId="21" fillId="4" borderId="1" xfId="0" applyFont="1" applyFill="1" applyBorder="1" applyAlignment="1" applyProtection="1">
      <alignment horizontal="left" vertical="center" wrapText="1"/>
    </xf>
    <xf numFmtId="0" fontId="21" fillId="4" borderId="0" xfId="0" applyFont="1" applyFill="1" applyBorder="1" applyAlignment="1" applyProtection="1">
      <alignment horizontal="left" vertical="center" wrapText="1"/>
    </xf>
    <xf numFmtId="0" fontId="21" fillId="4" borderId="16" xfId="0" applyFont="1" applyFill="1" applyBorder="1" applyAlignment="1" applyProtection="1">
      <alignment horizontal="left" vertical="center" wrapText="1"/>
    </xf>
    <xf numFmtId="0" fontId="21" fillId="4" borderId="29" xfId="0" applyFont="1" applyFill="1" applyBorder="1" applyAlignment="1" applyProtection="1">
      <alignment horizontal="left" vertical="center" wrapText="1"/>
    </xf>
    <xf numFmtId="0" fontId="21" fillId="4" borderId="30" xfId="0" applyFont="1" applyFill="1" applyBorder="1" applyAlignment="1" applyProtection="1">
      <alignment horizontal="left" vertical="center" wrapText="1"/>
    </xf>
    <xf numFmtId="0" fontId="21" fillId="4" borderId="31" xfId="0" applyFont="1" applyFill="1" applyBorder="1" applyAlignment="1" applyProtection="1">
      <alignment horizontal="left" vertical="center" wrapText="1"/>
    </xf>
    <xf numFmtId="44" fontId="23" fillId="0" borderId="8" xfId="0" applyNumberFormat="1" applyFont="1" applyBorder="1" applyAlignment="1" applyProtection="1">
      <alignment horizontal="center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23" fillId="0" borderId="26" xfId="0" applyFont="1" applyBorder="1" applyAlignment="1" applyProtection="1">
      <alignment horizontal="center" vertical="center" wrapText="1"/>
    </xf>
    <xf numFmtId="14" fontId="23" fillId="0" borderId="8" xfId="0" applyNumberFormat="1" applyFont="1" applyBorder="1" applyAlignment="1" applyProtection="1">
      <alignment horizontal="center" vertical="center" wrapText="1"/>
    </xf>
    <xf numFmtId="14" fontId="23" fillId="0" borderId="25" xfId="0" applyNumberFormat="1" applyFont="1" applyBorder="1" applyAlignment="1" applyProtection="1">
      <alignment horizontal="center" vertical="center" wrapText="1"/>
    </xf>
    <xf numFmtId="14" fontId="23" fillId="0" borderId="12" xfId="0" applyNumberFormat="1" applyFont="1" applyBorder="1" applyAlignment="1" applyProtection="1">
      <alignment horizontal="center" vertical="center" wrapText="1"/>
    </xf>
    <xf numFmtId="14" fontId="23" fillId="0" borderId="27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</xf>
    <xf numFmtId="0" fontId="24" fillId="0" borderId="21" xfId="0" applyFont="1" applyBorder="1" applyAlignment="1" applyProtection="1">
      <alignment horizontal="left" vertical="center" wrapText="1"/>
    </xf>
    <xf numFmtId="0" fontId="24" fillId="0" borderId="28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16" xfId="0" applyFont="1" applyBorder="1" applyAlignment="1" applyProtection="1">
      <alignment horizontal="left" vertical="center" wrapText="1"/>
    </xf>
    <xf numFmtId="0" fontId="24" fillId="0" borderId="29" xfId="0" applyFont="1" applyBorder="1" applyAlignment="1" applyProtection="1">
      <alignment horizontal="left" vertical="center" wrapText="1"/>
    </xf>
    <xf numFmtId="0" fontId="24" fillId="0" borderId="30" xfId="0" applyFont="1" applyBorder="1" applyAlignment="1" applyProtection="1">
      <alignment horizontal="left" vertical="center" wrapText="1"/>
    </xf>
    <xf numFmtId="0" fontId="24" fillId="0" borderId="31" xfId="0" applyFont="1" applyBorder="1" applyAlignment="1" applyProtection="1">
      <alignment horizontal="left" vertical="center" wrapText="1"/>
    </xf>
    <xf numFmtId="0" fontId="12" fillId="6" borderId="47" xfId="0" applyFont="1" applyFill="1" applyBorder="1" applyAlignment="1" applyProtection="1">
      <alignment horizontal="center"/>
    </xf>
    <xf numFmtId="0" fontId="12" fillId="6" borderId="42" xfId="0" applyFont="1" applyFill="1" applyBorder="1" applyAlignment="1" applyProtection="1">
      <alignment horizontal="center"/>
    </xf>
    <xf numFmtId="0" fontId="12" fillId="6" borderId="50" xfId="0" applyFont="1" applyFill="1" applyBorder="1" applyAlignment="1" applyProtection="1">
      <alignment horizontal="center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</xf>
    <xf numFmtId="0" fontId="4" fillId="0" borderId="42" xfId="0" applyFont="1" applyBorder="1" applyAlignment="1" applyProtection="1">
      <alignment horizontal="left"/>
    </xf>
    <xf numFmtId="0" fontId="4" fillId="0" borderId="50" xfId="0" applyFont="1" applyBorder="1" applyAlignment="1" applyProtection="1">
      <alignment horizontal="left"/>
    </xf>
    <xf numFmtId="14" fontId="4" fillId="0" borderId="1" xfId="0" applyNumberFormat="1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21" fillId="0" borderId="20" xfId="0" applyFont="1" applyBorder="1" applyAlignment="1" applyProtection="1">
      <alignment horizontal="left" vertical="center" wrapText="1"/>
    </xf>
    <xf numFmtId="0" fontId="21" fillId="0" borderId="21" xfId="0" applyFont="1" applyBorder="1" applyAlignment="1" applyProtection="1">
      <alignment horizontal="left" vertical="center" wrapText="1"/>
    </xf>
    <xf numFmtId="0" fontId="21" fillId="0" borderId="28" xfId="0" applyFont="1" applyBorder="1" applyAlignment="1" applyProtection="1">
      <alignment horizontal="left" vertical="center" wrapText="1"/>
    </xf>
  </cellXfs>
  <cellStyles count="2">
    <cellStyle name="Komma" xfId="1" builtinId="3"/>
    <cellStyle name="Normal" xfId="0" builtinId="0"/>
  </cellStyles>
  <dxfs count="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5D5D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8E8"/>
      <color rgb="FFD3D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79813</xdr:colOff>
      <xdr:row>1</xdr:row>
      <xdr:rowOff>73572</xdr:rowOff>
    </xdr:from>
    <xdr:to>
      <xdr:col>1</xdr:col>
      <xdr:colOff>715689</xdr:colOff>
      <xdr:row>3</xdr:row>
      <xdr:rowOff>71273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D57EEB3-8F6B-4163-98C4-49B092363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3" y="83097"/>
          <a:ext cx="1559801" cy="540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81329</xdr:colOff>
      <xdr:row>0</xdr:row>
      <xdr:rowOff>71804</xdr:rowOff>
    </xdr:from>
    <xdr:to>
      <xdr:col>1</xdr:col>
      <xdr:colOff>752475</xdr:colOff>
      <xdr:row>2</xdr:row>
      <xdr:rowOff>174381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4672E774-2125-4FEC-9838-4AD9F0BD7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29" y="71804"/>
          <a:ext cx="1566496" cy="5407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t2.mil.no/FPVS%20SKJERMET/PERSL&#216;NN-AVD%20REISE-FLYTTE/06%20Pendling/S&#248;knadsblankett%20S&#248;knad%20om%20pend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øknad om pendling"/>
      <sheetName val="Ark4"/>
    </sheetNames>
    <sheetDataSet>
      <sheetData sheetId="0"/>
      <sheetData sheetId="1">
        <row r="9">
          <cell r="D9" t="str">
            <v>Enslig</v>
          </cell>
        </row>
        <row r="10">
          <cell r="D10" t="str">
            <v xml:space="preserve">  </v>
          </cell>
        </row>
        <row r="11">
          <cell r="D11" t="str">
            <v>Ja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showGridLines="0" tabSelected="1" zoomScaleNormal="100" zoomScaleSheetLayoutView="110" zoomScalePageLayoutView="110" workbookViewId="0">
      <selection activeCell="A10" sqref="A10:A11"/>
    </sheetView>
  </sheetViews>
  <sheetFormatPr baseColWidth="10" defaultRowHeight="12.75" x14ac:dyDescent="0.2"/>
  <cols>
    <col min="1" max="1" width="13.85546875" customWidth="1"/>
    <col min="2" max="2" width="12.5703125" customWidth="1"/>
    <col min="3" max="3" width="12.42578125" customWidth="1"/>
    <col min="4" max="5" width="12.140625" customWidth="1"/>
    <col min="6" max="6" width="12.42578125" bestFit="1" customWidth="1"/>
    <col min="7" max="7" width="10.7109375" customWidth="1"/>
    <col min="8" max="8" width="12.42578125" customWidth="1"/>
    <col min="9" max="9" width="5" customWidth="1"/>
    <col min="10" max="10" width="6" customWidth="1"/>
    <col min="11" max="11" width="6.42578125" customWidth="1"/>
  </cols>
  <sheetData>
    <row r="1" spans="1:9" ht="0.75" customHeight="1" x14ac:dyDescent="0.2">
      <c r="A1" s="4"/>
      <c r="B1" s="4"/>
      <c r="C1" s="4"/>
      <c r="D1" s="4"/>
      <c r="E1" s="4"/>
      <c r="F1" s="4"/>
      <c r="G1" s="4"/>
      <c r="H1" s="4"/>
    </row>
    <row r="2" spans="1:9" ht="23.25" x14ac:dyDescent="0.35">
      <c r="A2" s="4"/>
      <c r="B2" s="108"/>
      <c r="C2" s="108"/>
      <c r="D2" s="108"/>
      <c r="E2" s="108"/>
      <c r="F2" s="108"/>
      <c r="G2" s="108"/>
      <c r="H2" s="27"/>
    </row>
    <row r="3" spans="1:9" ht="19.5" customHeight="1" x14ac:dyDescent="0.2">
      <c r="A3" s="4"/>
      <c r="B3" s="4"/>
      <c r="C3" s="4"/>
      <c r="D3" s="4"/>
      <c r="E3" s="4"/>
      <c r="F3" s="4"/>
      <c r="G3" s="4"/>
      <c r="H3" s="4"/>
    </row>
    <row r="4" spans="1:9" ht="21" customHeight="1" x14ac:dyDescent="0.35">
      <c r="A4" s="108" t="s">
        <v>146</v>
      </c>
      <c r="B4" s="108"/>
      <c r="C4" s="108"/>
      <c r="D4" s="108"/>
      <c r="E4" s="108"/>
      <c r="F4" s="108"/>
      <c r="G4" s="108"/>
      <c r="H4" s="108"/>
      <c r="I4" s="108"/>
    </row>
    <row r="5" spans="1:9" ht="17.25" customHeight="1" x14ac:dyDescent="0.25">
      <c r="A5" s="78"/>
      <c r="B5" s="109" t="s">
        <v>147</v>
      </c>
      <c r="C5" s="109"/>
      <c r="D5" s="109"/>
      <c r="E5" s="109"/>
      <c r="F5" s="109"/>
      <c r="G5" s="109"/>
      <c r="H5" s="78"/>
    </row>
    <row r="6" spans="1:9" s="5" customFormat="1" ht="16.5" customHeight="1" x14ac:dyDescent="0.2">
      <c r="A6" s="207" t="s">
        <v>163</v>
      </c>
      <c r="B6" s="207"/>
      <c r="C6" s="207"/>
      <c r="D6" s="207"/>
      <c r="E6" s="207"/>
      <c r="F6" s="207"/>
      <c r="G6" s="207"/>
      <c r="H6" s="207"/>
    </row>
    <row r="7" spans="1:9" s="5" customFormat="1" ht="13.5" customHeight="1" thickBot="1" x14ac:dyDescent="0.25">
      <c r="A7" s="216" t="s">
        <v>166</v>
      </c>
      <c r="B7" s="216"/>
      <c r="C7" s="216"/>
      <c r="D7" s="216"/>
      <c r="E7" s="216"/>
      <c r="F7" s="216"/>
      <c r="G7" s="216"/>
      <c r="H7" s="216"/>
      <c r="I7" s="216"/>
    </row>
    <row r="8" spans="1:9" ht="15.75" customHeight="1" thickBot="1" x14ac:dyDescent="0.25">
      <c r="A8" s="114" t="s">
        <v>164</v>
      </c>
      <c r="B8" s="115"/>
      <c r="C8" s="115"/>
      <c r="D8" s="115"/>
      <c r="E8" s="115"/>
      <c r="F8" s="115"/>
      <c r="G8" s="115"/>
      <c r="H8" s="115"/>
      <c r="I8" s="116"/>
    </row>
    <row r="9" spans="1:9" ht="14.25" customHeight="1" x14ac:dyDescent="0.2">
      <c r="A9" s="28" t="s">
        <v>0</v>
      </c>
      <c r="B9" s="208" t="s">
        <v>101</v>
      </c>
      <c r="C9" s="180"/>
      <c r="D9" s="208" t="s">
        <v>102</v>
      </c>
      <c r="E9" s="181"/>
      <c r="F9" s="90"/>
      <c r="G9" s="91"/>
      <c r="H9" s="91"/>
      <c r="I9" s="92"/>
    </row>
    <row r="10" spans="1:9" ht="14.25" customHeight="1" x14ac:dyDescent="0.2">
      <c r="A10" s="214"/>
      <c r="B10" s="138"/>
      <c r="C10" s="139"/>
      <c r="D10" s="138"/>
      <c r="E10" s="148"/>
      <c r="F10" s="93"/>
      <c r="G10" s="94"/>
      <c r="H10" s="94"/>
      <c r="I10" s="95"/>
    </row>
    <row r="11" spans="1:9" ht="17.25" customHeight="1" x14ac:dyDescent="0.2">
      <c r="A11" s="215"/>
      <c r="B11" s="209"/>
      <c r="C11" s="155"/>
      <c r="D11" s="209"/>
      <c r="E11" s="156"/>
      <c r="F11" s="99"/>
      <c r="G11" s="100"/>
      <c r="H11" s="100"/>
      <c r="I11" s="101"/>
    </row>
    <row r="12" spans="1:9" ht="17.25" customHeight="1" x14ac:dyDescent="0.2">
      <c r="A12" s="210" t="s">
        <v>70</v>
      </c>
      <c r="B12" s="211"/>
      <c r="C12" s="110"/>
      <c r="D12" s="110"/>
      <c r="E12" s="110"/>
      <c r="F12" s="110"/>
      <c r="G12" s="110"/>
      <c r="H12" s="110"/>
      <c r="I12" s="85"/>
    </row>
    <row r="13" spans="1:9" ht="17.25" customHeight="1" x14ac:dyDescent="0.2">
      <c r="A13" s="203" t="s">
        <v>151</v>
      </c>
      <c r="B13" s="204"/>
      <c r="C13" s="110"/>
      <c r="D13" s="110"/>
      <c r="E13" s="110"/>
      <c r="F13" s="110"/>
      <c r="G13" s="110"/>
      <c r="H13" s="110"/>
      <c r="I13" s="86"/>
    </row>
    <row r="14" spans="1:9" ht="17.25" customHeight="1" thickBot="1" x14ac:dyDescent="0.25">
      <c r="A14" s="217" t="s">
        <v>172</v>
      </c>
      <c r="B14" s="211"/>
      <c r="C14" s="87"/>
      <c r="D14" s="88"/>
      <c r="E14" s="88"/>
      <c r="F14" s="88"/>
      <c r="G14" s="88"/>
      <c r="H14" s="89"/>
      <c r="I14" s="82"/>
    </row>
    <row r="15" spans="1:9" ht="19.5" customHeight="1" thickBot="1" x14ac:dyDescent="0.25">
      <c r="A15" s="212" t="s">
        <v>128</v>
      </c>
      <c r="B15" s="213"/>
      <c r="C15" s="213"/>
      <c r="D15" s="213"/>
      <c r="E15" s="213"/>
      <c r="F15" s="213"/>
      <c r="G15" s="213"/>
      <c r="H15" s="213"/>
      <c r="I15" s="116"/>
    </row>
    <row r="16" spans="1:9" s="3" customFormat="1" ht="15.75" customHeight="1" x14ac:dyDescent="0.2">
      <c r="A16" s="205" t="s">
        <v>173</v>
      </c>
      <c r="B16" s="206"/>
      <c r="C16" s="102"/>
      <c r="D16" s="103"/>
      <c r="E16" s="81" t="s">
        <v>125</v>
      </c>
      <c r="F16" s="90"/>
      <c r="G16" s="91"/>
      <c r="H16" s="91"/>
      <c r="I16" s="92"/>
    </row>
    <row r="17" spans="1:9" s="3" customFormat="1" ht="14.25" customHeight="1" x14ac:dyDescent="0.2">
      <c r="A17" s="163"/>
      <c r="B17" s="164"/>
      <c r="C17" s="104"/>
      <c r="D17" s="105"/>
      <c r="E17" s="133"/>
      <c r="F17" s="93"/>
      <c r="G17" s="94"/>
      <c r="H17" s="94"/>
      <c r="I17" s="95"/>
    </row>
    <row r="18" spans="1:9" s="3" customFormat="1" ht="0.75" customHeight="1" x14ac:dyDescent="0.2">
      <c r="A18" s="163"/>
      <c r="B18" s="164"/>
      <c r="C18" s="104"/>
      <c r="D18" s="105"/>
      <c r="E18" s="133"/>
      <c r="F18" s="93"/>
      <c r="G18" s="94"/>
      <c r="H18" s="94"/>
      <c r="I18" s="95"/>
    </row>
    <row r="19" spans="1:9" s="3" customFormat="1" ht="12.75" customHeight="1" x14ac:dyDescent="0.2">
      <c r="A19" s="163"/>
      <c r="B19" s="164"/>
      <c r="C19" s="104"/>
      <c r="D19" s="105"/>
      <c r="E19" s="133"/>
      <c r="F19" s="93"/>
      <c r="G19" s="94"/>
      <c r="H19" s="94"/>
      <c r="I19" s="95"/>
    </row>
    <row r="20" spans="1:9" s="3" customFormat="1" ht="14.25" hidden="1" customHeight="1" x14ac:dyDescent="0.2">
      <c r="A20" s="163"/>
      <c r="B20" s="164"/>
      <c r="C20" s="104"/>
      <c r="D20" s="105"/>
      <c r="E20" s="133"/>
      <c r="F20" s="93"/>
      <c r="G20" s="94"/>
      <c r="H20" s="94"/>
      <c r="I20" s="95"/>
    </row>
    <row r="21" spans="1:9" s="3" customFormat="1" ht="14.25" customHeight="1" thickBot="1" x14ac:dyDescent="0.25">
      <c r="A21" s="163"/>
      <c r="B21" s="164"/>
      <c r="C21" s="106"/>
      <c r="D21" s="107"/>
      <c r="E21" s="133"/>
      <c r="F21" s="96"/>
      <c r="G21" s="97"/>
      <c r="H21" s="97"/>
      <c r="I21" s="98"/>
    </row>
    <row r="22" spans="1:9" s="3" customFormat="1" ht="16.5" customHeight="1" thickBot="1" x14ac:dyDescent="0.25">
      <c r="A22" s="114" t="s">
        <v>129</v>
      </c>
      <c r="B22" s="115"/>
      <c r="C22" s="115"/>
      <c r="D22" s="115"/>
      <c r="E22" s="115"/>
      <c r="F22" s="115"/>
      <c r="G22" s="115"/>
      <c r="H22" s="115"/>
      <c r="I22" s="116"/>
    </row>
    <row r="23" spans="1:9" s="3" customFormat="1" ht="14.25" customHeight="1" x14ac:dyDescent="0.2">
      <c r="A23" s="205" t="s">
        <v>173</v>
      </c>
      <c r="B23" s="206"/>
      <c r="C23" s="102"/>
      <c r="D23" s="103"/>
      <c r="E23" s="79" t="s">
        <v>125</v>
      </c>
      <c r="F23" s="90"/>
      <c r="G23" s="91"/>
      <c r="H23" s="91"/>
      <c r="I23" s="92"/>
    </row>
    <row r="24" spans="1:9" s="3" customFormat="1" ht="15.75" customHeight="1" x14ac:dyDescent="0.2">
      <c r="A24" s="163"/>
      <c r="B24" s="164"/>
      <c r="C24" s="104"/>
      <c r="D24" s="105"/>
      <c r="E24" s="129"/>
      <c r="F24" s="93"/>
      <c r="G24" s="94"/>
      <c r="H24" s="94"/>
      <c r="I24" s="95"/>
    </row>
    <row r="25" spans="1:9" s="3" customFormat="1" ht="14.25" hidden="1" customHeight="1" x14ac:dyDescent="0.2">
      <c r="A25" s="163"/>
      <c r="B25" s="164"/>
      <c r="C25" s="104"/>
      <c r="D25" s="105"/>
      <c r="E25" s="130"/>
      <c r="F25" s="93"/>
      <c r="G25" s="94"/>
      <c r="H25" s="94"/>
      <c r="I25" s="95"/>
    </row>
    <row r="26" spans="1:9" s="3" customFormat="1" ht="14.25" customHeight="1" x14ac:dyDescent="0.2">
      <c r="A26" s="163"/>
      <c r="B26" s="164"/>
      <c r="C26" s="104"/>
      <c r="D26" s="105"/>
      <c r="E26" s="130"/>
      <c r="F26" s="93"/>
      <c r="G26" s="94"/>
      <c r="H26" s="94"/>
      <c r="I26" s="95"/>
    </row>
    <row r="27" spans="1:9" s="3" customFormat="1" ht="14.25" customHeight="1" x14ac:dyDescent="0.2">
      <c r="A27" s="163"/>
      <c r="B27" s="164"/>
      <c r="C27" s="104"/>
      <c r="D27" s="105"/>
      <c r="E27" s="130"/>
      <c r="F27" s="99"/>
      <c r="G27" s="100"/>
      <c r="H27" s="100"/>
      <c r="I27" s="101"/>
    </row>
    <row r="28" spans="1:9" s="3" customFormat="1" ht="0.75" customHeight="1" thickBot="1" x14ac:dyDescent="0.25">
      <c r="A28" s="83"/>
      <c r="B28" s="84"/>
      <c r="C28" s="106"/>
      <c r="D28" s="107"/>
      <c r="E28" s="66"/>
      <c r="F28" s="67"/>
      <c r="G28" s="67"/>
      <c r="H28" s="67"/>
      <c r="I28" s="68"/>
    </row>
    <row r="29" spans="1:9" s="3" customFormat="1" ht="14.25" hidden="1" customHeight="1" x14ac:dyDescent="0.2">
      <c r="A29" s="219"/>
      <c r="B29" s="220"/>
      <c r="C29" s="220"/>
      <c r="D29" s="220"/>
      <c r="E29" s="220"/>
      <c r="F29" s="220"/>
      <c r="G29" s="220"/>
      <c r="H29" s="220"/>
      <c r="I29" s="221"/>
    </row>
    <row r="30" spans="1:9" ht="27" hidden="1" customHeight="1" x14ac:dyDescent="0.2">
      <c r="A30" s="219"/>
      <c r="B30" s="220"/>
      <c r="C30" s="220"/>
      <c r="D30" s="220"/>
      <c r="E30" s="220"/>
      <c r="F30" s="220"/>
      <c r="G30" s="220"/>
      <c r="H30" s="220"/>
      <c r="I30" s="221"/>
    </row>
    <row r="31" spans="1:9" s="2" customFormat="1" ht="18" hidden="1" customHeight="1" x14ac:dyDescent="0.2">
      <c r="A31" s="219"/>
      <c r="B31" s="220"/>
      <c r="C31" s="220"/>
      <c r="D31" s="220"/>
      <c r="E31" s="220"/>
      <c r="F31" s="220"/>
      <c r="G31" s="220"/>
      <c r="H31" s="220"/>
      <c r="I31" s="221"/>
    </row>
    <row r="32" spans="1:9" s="2" customFormat="1" ht="17.25" hidden="1" customHeight="1" x14ac:dyDescent="0.2">
      <c r="A32" s="219"/>
      <c r="B32" s="220"/>
      <c r="C32" s="220"/>
      <c r="D32" s="220"/>
      <c r="E32" s="220"/>
      <c r="F32" s="220"/>
      <c r="G32" s="220"/>
      <c r="H32" s="220"/>
      <c r="I32" s="221"/>
    </row>
    <row r="33" spans="1:9" s="2" customFormat="1" ht="15.75" thickBot="1" x14ac:dyDescent="0.25">
      <c r="A33" s="114" t="s">
        <v>130</v>
      </c>
      <c r="B33" s="115"/>
      <c r="C33" s="115"/>
      <c r="D33" s="115"/>
      <c r="E33" s="115"/>
      <c r="F33" s="115"/>
      <c r="G33" s="115"/>
      <c r="H33" s="115"/>
      <c r="I33" s="116"/>
    </row>
    <row r="34" spans="1:9" ht="14.25" customHeight="1" x14ac:dyDescent="0.2">
      <c r="A34" s="185" t="s">
        <v>3</v>
      </c>
      <c r="B34" s="186"/>
      <c r="C34" s="186"/>
      <c r="D34" s="69"/>
      <c r="E34" s="187" t="str">
        <f>IF(D34="ja","Antall reisende:","")</f>
        <v/>
      </c>
      <c r="F34" s="187"/>
      <c r="G34" s="70"/>
      <c r="H34" s="188"/>
      <c r="I34" s="189"/>
    </row>
    <row r="35" spans="1:9" ht="13.5" thickBot="1" x14ac:dyDescent="0.25">
      <c r="A35" s="131" t="s">
        <v>153</v>
      </c>
      <c r="B35" s="132"/>
      <c r="C35" s="132"/>
      <c r="D35" s="30"/>
      <c r="E35" s="224" t="str">
        <f>IF(D35="ja","Antall passasjerer:","")</f>
        <v/>
      </c>
      <c r="F35" s="225"/>
      <c r="G35" s="80"/>
      <c r="H35" s="190"/>
      <c r="I35" s="191"/>
    </row>
    <row r="36" spans="1:9" ht="15.75" customHeight="1" thickBot="1" x14ac:dyDescent="0.25">
      <c r="A36" s="114" t="s">
        <v>131</v>
      </c>
      <c r="B36" s="115"/>
      <c r="C36" s="115"/>
      <c r="D36" s="115"/>
      <c r="E36" s="116"/>
      <c r="F36" s="165" t="s">
        <v>155</v>
      </c>
      <c r="G36" s="166"/>
      <c r="H36" s="166" t="s">
        <v>156</v>
      </c>
      <c r="I36" s="167"/>
    </row>
    <row r="37" spans="1:9" s="1" customFormat="1" ht="18.75" customHeight="1" thickBot="1" x14ac:dyDescent="0.25">
      <c r="A37" s="192" t="s">
        <v>148</v>
      </c>
      <c r="B37" s="193"/>
      <c r="C37" s="193"/>
      <c r="D37" s="193"/>
      <c r="E37" s="194"/>
      <c r="F37" s="168"/>
      <c r="G37" s="169"/>
      <c r="H37" s="170"/>
      <c r="I37" s="171"/>
    </row>
    <row r="38" spans="1:9" ht="14.25" customHeight="1" thickBot="1" x14ac:dyDescent="0.25">
      <c r="A38" s="114" t="s">
        <v>132</v>
      </c>
      <c r="B38" s="115"/>
      <c r="C38" s="115"/>
      <c r="D38" s="115"/>
      <c r="E38" s="115"/>
      <c r="F38" s="115"/>
      <c r="G38" s="115"/>
      <c r="H38" s="115"/>
      <c r="I38" s="116"/>
    </row>
    <row r="39" spans="1:9" ht="14.25" customHeight="1" x14ac:dyDescent="0.2">
      <c r="A39" s="236" t="s">
        <v>141</v>
      </c>
      <c r="B39" s="237"/>
      <c r="C39" s="237"/>
      <c r="D39" s="237"/>
      <c r="E39" s="237"/>
      <c r="F39" s="237"/>
      <c r="G39" s="237"/>
      <c r="H39" s="237"/>
      <c r="I39" s="238"/>
    </row>
    <row r="40" spans="1:9" ht="13.5" customHeight="1" x14ac:dyDescent="0.2">
      <c r="A40" s="126" t="s">
        <v>152</v>
      </c>
      <c r="B40" s="127"/>
      <c r="C40" s="127"/>
      <c r="D40" s="127"/>
      <c r="E40" s="127"/>
      <c r="F40" s="127"/>
      <c r="G40" s="127"/>
      <c r="H40" s="127"/>
      <c r="I40" s="128"/>
    </row>
    <row r="41" spans="1:9" ht="13.5" customHeight="1" x14ac:dyDescent="0.2">
      <c r="A41" s="126"/>
      <c r="B41" s="127"/>
      <c r="C41" s="127"/>
      <c r="D41" s="127"/>
      <c r="E41" s="127"/>
      <c r="F41" s="127"/>
      <c r="G41" s="127"/>
      <c r="H41" s="127"/>
      <c r="I41" s="128"/>
    </row>
    <row r="42" spans="1:9" ht="13.5" customHeight="1" x14ac:dyDescent="0.2">
      <c r="A42" s="126" t="s">
        <v>143</v>
      </c>
      <c r="B42" s="127"/>
      <c r="C42" s="127"/>
      <c r="D42" s="127"/>
      <c r="E42" s="127"/>
      <c r="F42" s="127"/>
      <c r="G42" s="127"/>
      <c r="H42" s="127"/>
      <c r="I42" s="128"/>
    </row>
    <row r="43" spans="1:9" ht="27" customHeight="1" x14ac:dyDescent="0.2">
      <c r="A43" s="126" t="s">
        <v>142</v>
      </c>
      <c r="B43" s="127"/>
      <c r="C43" s="127"/>
      <c r="D43" s="127"/>
      <c r="E43" s="127"/>
      <c r="F43" s="127"/>
      <c r="G43" s="127"/>
      <c r="H43" s="127"/>
      <c r="I43" s="128"/>
    </row>
    <row r="44" spans="1:9" ht="15.75" customHeight="1" x14ac:dyDescent="0.2">
      <c r="A44" s="126" t="s">
        <v>170</v>
      </c>
      <c r="B44" s="127"/>
      <c r="C44" s="127"/>
      <c r="D44" s="127"/>
      <c r="E44" s="127"/>
      <c r="F44" s="127"/>
      <c r="G44" s="127"/>
      <c r="H44" s="127"/>
      <c r="I44" s="128"/>
    </row>
    <row r="45" spans="1:9" ht="23.25" customHeight="1" x14ac:dyDescent="0.2">
      <c r="A45" s="239"/>
      <c r="B45" s="240"/>
      <c r="C45" s="240"/>
      <c r="D45" s="240"/>
      <c r="E45" s="240"/>
      <c r="F45" s="240"/>
      <c r="G45" s="240"/>
      <c r="H45" s="240"/>
      <c r="I45" s="241"/>
    </row>
    <row r="46" spans="1:9" ht="30" customHeight="1" x14ac:dyDescent="0.2">
      <c r="A46" s="242" t="s">
        <v>167</v>
      </c>
      <c r="B46" s="243"/>
      <c r="C46" s="243"/>
      <c r="D46" s="243"/>
      <c r="E46" s="243"/>
      <c r="F46" s="243"/>
      <c r="G46" s="243"/>
      <c r="H46" s="243"/>
      <c r="I46" s="244"/>
    </row>
    <row r="47" spans="1:9" ht="14.25" customHeight="1" x14ac:dyDescent="0.2">
      <c r="A47" s="72"/>
      <c r="B47" s="57"/>
      <c r="C47" s="57"/>
      <c r="D47" s="57"/>
      <c r="E47" s="57"/>
      <c r="F47" s="57"/>
      <c r="G47" s="57"/>
      <c r="H47" s="57"/>
      <c r="I47" s="73"/>
    </row>
    <row r="48" spans="1:9" ht="14.25" customHeight="1" x14ac:dyDescent="0.2">
      <c r="A48" s="74" t="s">
        <v>149</v>
      </c>
      <c r="B48" s="57"/>
      <c r="C48" s="57"/>
      <c r="D48" s="57"/>
      <c r="E48" s="57"/>
      <c r="F48" s="57"/>
      <c r="G48" s="57"/>
      <c r="H48" s="57"/>
      <c r="I48" s="73"/>
    </row>
    <row r="49" spans="1:9" ht="14.25" customHeight="1" thickBot="1" x14ac:dyDescent="0.25">
      <c r="A49" s="75"/>
      <c r="B49" s="76"/>
      <c r="C49" s="76"/>
      <c r="D49" s="76"/>
      <c r="E49" s="76"/>
      <c r="F49" s="76"/>
      <c r="G49" s="76"/>
      <c r="H49" s="76"/>
      <c r="I49" s="77"/>
    </row>
    <row r="50" spans="1:9" ht="14.25" customHeight="1" x14ac:dyDescent="0.2">
      <c r="A50" s="48"/>
      <c r="B50" s="48"/>
      <c r="C50" s="48"/>
      <c r="D50" s="48"/>
      <c r="E50" s="48"/>
      <c r="F50" s="48"/>
      <c r="G50" s="235" t="s">
        <v>171</v>
      </c>
      <c r="H50" s="235"/>
      <c r="I50" s="235"/>
    </row>
    <row r="51" spans="1:9" s="46" customFormat="1" ht="14.25" customHeight="1" x14ac:dyDescent="0.2">
      <c r="A51" s="48"/>
      <c r="B51" s="48"/>
      <c r="C51" s="48"/>
      <c r="D51" s="48"/>
      <c r="E51" s="48"/>
      <c r="F51" s="48"/>
      <c r="G51" s="48"/>
      <c r="H51" s="48"/>
    </row>
    <row r="52" spans="1:9" s="46" customFormat="1" ht="14.25" customHeight="1" x14ac:dyDescent="0.2">
      <c r="A52" s="48"/>
      <c r="B52" s="48"/>
      <c r="C52" s="48"/>
      <c r="D52" s="48"/>
      <c r="E52" s="48"/>
      <c r="F52" s="48"/>
      <c r="G52" s="48"/>
      <c r="H52" s="48"/>
    </row>
    <row r="53" spans="1:9" s="46" customFormat="1" ht="14.25" customHeight="1" x14ac:dyDescent="0.2">
      <c r="A53" s="48"/>
      <c r="B53" s="48"/>
      <c r="C53" s="48"/>
      <c r="D53" s="48"/>
      <c r="E53" s="48"/>
      <c r="F53" s="48"/>
      <c r="G53" s="48"/>
      <c r="H53" s="48"/>
    </row>
    <row r="54" spans="1:9" s="46" customFormat="1" ht="14.25" customHeight="1" x14ac:dyDescent="0.2">
      <c r="A54" s="4"/>
      <c r="B54" s="4"/>
      <c r="C54" s="4"/>
      <c r="D54" s="4"/>
      <c r="E54" s="4"/>
      <c r="F54" s="4"/>
      <c r="G54" s="4"/>
      <c r="H54" s="4"/>
      <c r="I54"/>
    </row>
    <row r="55" spans="1:9" s="46" customFormat="1" ht="14.25" customHeight="1" x14ac:dyDescent="0.2">
      <c r="A55" s="4"/>
      <c r="B55" s="4"/>
      <c r="C55" s="20"/>
      <c r="D55" s="20"/>
      <c r="E55" s="4"/>
      <c r="F55" s="4"/>
      <c r="G55" s="4"/>
      <c r="H55" s="4"/>
      <c r="I55"/>
    </row>
    <row r="56" spans="1:9" s="46" customFormat="1" ht="14.25" hidden="1" customHeight="1" x14ac:dyDescent="0.25">
      <c r="A56" s="58" t="s">
        <v>144</v>
      </c>
      <c r="B56" s="59"/>
      <c r="C56" s="60"/>
      <c r="D56" s="60"/>
      <c r="E56" s="59"/>
      <c r="F56" s="59"/>
      <c r="G56" s="59"/>
      <c r="H56" s="61"/>
      <c r="I56"/>
    </row>
    <row r="57" spans="1:9" s="46" customFormat="1" ht="14.25" hidden="1" customHeight="1" x14ac:dyDescent="0.25">
      <c r="A57" s="62" t="s">
        <v>145</v>
      </c>
      <c r="B57" s="63"/>
      <c r="C57" s="64"/>
      <c r="D57" s="64"/>
      <c r="E57" s="63"/>
      <c r="F57" s="63"/>
      <c r="G57" s="63"/>
      <c r="H57" s="65"/>
      <c r="I57"/>
    </row>
    <row r="58" spans="1:9" s="46" customFormat="1" ht="14.25" hidden="1" customHeight="1" x14ac:dyDescent="0.2">
      <c r="A58" s="4"/>
      <c r="B58" s="4"/>
      <c r="C58" s="4"/>
      <c r="D58" s="4"/>
      <c r="E58" s="4"/>
      <c r="F58" s="4"/>
      <c r="G58" s="4"/>
      <c r="H58" s="4"/>
      <c r="I58"/>
    </row>
    <row r="59" spans="1:9" hidden="1" x14ac:dyDescent="0.2">
      <c r="A59" s="4"/>
      <c r="B59" s="4"/>
      <c r="D59" s="4"/>
      <c r="E59" s="4"/>
      <c r="F59" s="4"/>
      <c r="G59" s="4"/>
      <c r="H59" s="4"/>
    </row>
    <row r="60" spans="1:9" ht="18.75" hidden="1" x14ac:dyDescent="0.3">
      <c r="A60" s="9"/>
      <c r="B60" s="9"/>
      <c r="C60" s="9" t="s">
        <v>114</v>
      </c>
      <c r="D60" s="9"/>
      <c r="E60" s="9"/>
      <c r="F60" s="9"/>
      <c r="G60" s="9"/>
      <c r="H60" s="9"/>
      <c r="I60" s="10"/>
    </row>
    <row r="61" spans="1:9" ht="18.75" hidden="1" x14ac:dyDescent="0.3">
      <c r="A61" s="9"/>
      <c r="B61" s="9"/>
      <c r="C61" s="9"/>
      <c r="D61" s="9"/>
      <c r="E61" s="9"/>
      <c r="F61" s="9"/>
      <c r="G61" s="9"/>
      <c r="H61" s="9"/>
      <c r="I61" s="10"/>
    </row>
    <row r="62" spans="1:9" hidden="1" x14ac:dyDescent="0.2">
      <c r="A62" s="195" t="s">
        <v>105</v>
      </c>
      <c r="B62" s="195"/>
      <c r="C62" s="195"/>
      <c r="D62" s="195"/>
      <c r="E62" s="195"/>
      <c r="F62" s="195"/>
      <c r="G62" s="195"/>
    </row>
    <row r="63" spans="1:9" hidden="1" x14ac:dyDescent="0.2">
      <c r="A63" s="195"/>
      <c r="B63" s="195"/>
      <c r="C63" s="195"/>
      <c r="D63" s="195"/>
      <c r="E63" s="195"/>
      <c r="F63" s="195"/>
      <c r="G63" s="195"/>
    </row>
    <row r="64" spans="1:9" hidden="1" x14ac:dyDescent="0.2">
      <c r="A64" s="202" t="s">
        <v>111</v>
      </c>
      <c r="B64" s="202"/>
      <c r="C64" s="202"/>
      <c r="D64" s="202"/>
      <c r="E64" s="202"/>
      <c r="F64" s="202"/>
      <c r="G64" s="202"/>
    </row>
    <row r="65" spans="1:9" s="10" customFormat="1" ht="18" hidden="1" x14ac:dyDescent="0.25">
      <c r="A65" s="196" t="s">
        <v>112</v>
      </c>
      <c r="B65" s="196"/>
      <c r="C65" s="196"/>
      <c r="D65" s="196"/>
      <c r="E65" s="196"/>
      <c r="F65" s="196"/>
      <c r="G65" s="196"/>
      <c r="H65" s="51"/>
      <c r="I65" s="51"/>
    </row>
    <row r="66" spans="1:9" s="10" customFormat="1" ht="18" hidden="1" x14ac:dyDescent="0.25">
      <c r="A66" s="17"/>
      <c r="B66" s="17"/>
      <c r="C66" s="17"/>
      <c r="D66" s="17"/>
      <c r="E66" s="17"/>
      <c r="F66" s="17"/>
      <c r="G66" s="17"/>
      <c r="H66"/>
      <c r="I66"/>
    </row>
    <row r="67" spans="1:9" ht="15.75" hidden="1" x14ac:dyDescent="0.25">
      <c r="A67" s="39" t="s">
        <v>7</v>
      </c>
      <c r="B67" s="197">
        <f>A10</f>
        <v>0</v>
      </c>
      <c r="C67" s="198"/>
      <c r="D67" s="21"/>
      <c r="E67" s="111" t="s">
        <v>8</v>
      </c>
      <c r="F67" s="112"/>
      <c r="G67" s="113"/>
    </row>
    <row r="68" spans="1:9" ht="12.75" hidden="1" customHeight="1" x14ac:dyDescent="0.3">
      <c r="A68" s="11"/>
      <c r="B68" s="18"/>
      <c r="C68" s="12"/>
      <c r="D68" s="21"/>
      <c r="E68" s="22" t="s">
        <v>10</v>
      </c>
      <c r="F68" s="22" t="s">
        <v>11</v>
      </c>
      <c r="G68" s="22" t="s">
        <v>12</v>
      </c>
    </row>
    <row r="69" spans="1:9" ht="15" hidden="1" x14ac:dyDescent="0.25">
      <c r="A69" s="199" t="s">
        <v>9</v>
      </c>
      <c r="B69" s="200"/>
      <c r="C69" s="201"/>
      <c r="D69" s="23"/>
      <c r="E69" s="37" t="s">
        <v>57</v>
      </c>
      <c r="F69" s="30"/>
      <c r="G69" s="13">
        <f>SUM(F69*0.6)</f>
        <v>0</v>
      </c>
      <c r="H69" s="6"/>
    </row>
    <row r="70" spans="1:9" s="51" customFormat="1" ht="12.75" hidden="1" customHeight="1" x14ac:dyDescent="0.2">
      <c r="A70" s="22" t="s">
        <v>10</v>
      </c>
      <c r="B70" s="22" t="s">
        <v>11</v>
      </c>
      <c r="C70" s="22" t="s">
        <v>12</v>
      </c>
      <c r="D70" s="23"/>
      <c r="E70" s="37" t="s">
        <v>13</v>
      </c>
      <c r="F70" s="30"/>
      <c r="G70" s="13">
        <f>SUM(F70*1.2)</f>
        <v>0</v>
      </c>
      <c r="H70" s="6"/>
      <c r="I70"/>
    </row>
    <row r="71" spans="1:9" ht="12.75" hidden="1" customHeight="1" x14ac:dyDescent="0.2">
      <c r="A71" s="37" t="s">
        <v>63</v>
      </c>
      <c r="B71" s="30"/>
      <c r="C71" s="35">
        <f>SUM(B71*0.5)</f>
        <v>0</v>
      </c>
      <c r="D71" s="23"/>
      <c r="E71" s="37" t="s">
        <v>14</v>
      </c>
      <c r="F71" s="30"/>
      <c r="G71" s="13">
        <f>SUM(F71*0.1)</f>
        <v>0</v>
      </c>
      <c r="H71" s="6"/>
    </row>
    <row r="72" spans="1:9" ht="15" hidden="1" x14ac:dyDescent="0.2">
      <c r="A72" s="37" t="s">
        <v>55</v>
      </c>
      <c r="B72" s="30"/>
      <c r="C72" s="35">
        <f>SUM(B72*0.6)</f>
        <v>0</v>
      </c>
      <c r="D72" s="23"/>
      <c r="E72" s="37" t="s">
        <v>16</v>
      </c>
      <c r="F72" s="40"/>
      <c r="G72" s="13">
        <f>SUM(F72*0.2)</f>
        <v>0</v>
      </c>
      <c r="H72" s="6"/>
    </row>
    <row r="73" spans="1:9" hidden="1" x14ac:dyDescent="0.2">
      <c r="A73" s="37" t="s">
        <v>15</v>
      </c>
      <c r="B73" s="30"/>
      <c r="C73" s="35">
        <f>SUM(B73*0.4)</f>
        <v>0</v>
      </c>
      <c r="D73" s="23"/>
      <c r="E73" s="37" t="s">
        <v>18</v>
      </c>
      <c r="F73" s="30"/>
      <c r="G73" s="13">
        <f>SUM(F73*0.4)</f>
        <v>0</v>
      </c>
      <c r="H73" s="6"/>
    </row>
    <row r="74" spans="1:9" hidden="1" x14ac:dyDescent="0.2">
      <c r="A74" s="37" t="s">
        <v>17</v>
      </c>
      <c r="B74" s="30"/>
      <c r="C74" s="35">
        <f>SUM(B74*0.2)</f>
        <v>0</v>
      </c>
      <c r="D74" s="21"/>
      <c r="E74" s="37" t="s">
        <v>19</v>
      </c>
      <c r="F74" s="30"/>
      <c r="G74" s="13">
        <f>SUM(F74*0.2)</f>
        <v>0</v>
      </c>
      <c r="H74" s="6"/>
    </row>
    <row r="75" spans="1:9" ht="14.45" hidden="1" customHeight="1" x14ac:dyDescent="0.2">
      <c r="A75" s="37" t="s">
        <v>107</v>
      </c>
      <c r="B75" s="30"/>
      <c r="C75" s="35">
        <f>SUM(B75*0.1)</f>
        <v>0</v>
      </c>
      <c r="D75" s="21"/>
      <c r="E75" s="37" t="s">
        <v>20</v>
      </c>
      <c r="F75" s="30"/>
      <c r="G75" s="13">
        <f>SUM(F75*0.6)</f>
        <v>0</v>
      </c>
      <c r="H75" s="6"/>
    </row>
    <row r="76" spans="1:9" ht="14.45" hidden="1" customHeight="1" x14ac:dyDescent="0.2">
      <c r="A76" s="37" t="s">
        <v>106</v>
      </c>
      <c r="B76" s="30"/>
      <c r="C76" s="35">
        <f>SUM(B76*2.5)</f>
        <v>0</v>
      </c>
      <c r="D76" s="21"/>
      <c r="E76" s="37" t="s">
        <v>22</v>
      </c>
      <c r="F76" s="30"/>
      <c r="G76" s="13">
        <f>SUM(F76*0.3)</f>
        <v>0</v>
      </c>
      <c r="H76" s="6"/>
    </row>
    <row r="77" spans="1:9" hidden="1" x14ac:dyDescent="0.2">
      <c r="A77" s="37" t="s">
        <v>21</v>
      </c>
      <c r="B77" s="30"/>
      <c r="C77" s="35">
        <f>SUM(B77*0.6)</f>
        <v>0</v>
      </c>
      <c r="D77" s="21"/>
      <c r="E77" s="37" t="s">
        <v>65</v>
      </c>
      <c r="F77" s="30"/>
      <c r="G77" s="13">
        <f>SUM(F77*1)</f>
        <v>0</v>
      </c>
      <c r="H77" s="6"/>
    </row>
    <row r="78" spans="1:9" ht="15" hidden="1" x14ac:dyDescent="0.2">
      <c r="A78" s="37" t="s">
        <v>56</v>
      </c>
      <c r="B78" s="40"/>
      <c r="C78" s="35">
        <f>SUM(B78*0.4)</f>
        <v>0</v>
      </c>
      <c r="D78" s="21"/>
      <c r="E78" s="37" t="s">
        <v>48</v>
      </c>
      <c r="F78" s="30"/>
      <c r="G78" s="13">
        <f>SUM(F78*0.1)</f>
        <v>0</v>
      </c>
      <c r="H78" s="6"/>
    </row>
    <row r="79" spans="1:9" hidden="1" x14ac:dyDescent="0.2">
      <c r="A79" s="37" t="s">
        <v>64</v>
      </c>
      <c r="B79" s="30"/>
      <c r="C79" s="35">
        <f>SUM(B79*0.1)</f>
        <v>0</v>
      </c>
      <c r="D79" s="21"/>
      <c r="E79" s="4"/>
      <c r="F79" s="4"/>
      <c r="G79" s="4"/>
      <c r="H79" s="6"/>
    </row>
    <row r="80" spans="1:9" ht="15" hidden="1" x14ac:dyDescent="0.25">
      <c r="A80" s="37" t="s">
        <v>23</v>
      </c>
      <c r="B80" s="30"/>
      <c r="C80" s="35">
        <f>SUM(B80*0.4)</f>
        <v>0</v>
      </c>
      <c r="D80" s="21"/>
      <c r="E80" s="182" t="s">
        <v>113</v>
      </c>
      <c r="F80" s="183"/>
      <c r="G80" s="184"/>
      <c r="H80" s="6"/>
    </row>
    <row r="81" spans="1:8" ht="15" hidden="1" x14ac:dyDescent="0.2">
      <c r="A81" s="37" t="s">
        <v>109</v>
      </c>
      <c r="B81" s="40"/>
      <c r="C81" s="35">
        <f>SUM(B81*0.2)</f>
        <v>0</v>
      </c>
      <c r="D81" s="21"/>
      <c r="E81" s="22" t="s">
        <v>10</v>
      </c>
      <c r="F81" s="22" t="s">
        <v>11</v>
      </c>
      <c r="G81" s="22" t="s">
        <v>12</v>
      </c>
      <c r="H81" s="6"/>
    </row>
    <row r="82" spans="1:8" ht="15" hidden="1" x14ac:dyDescent="0.2">
      <c r="A82" s="37" t="s">
        <v>24</v>
      </c>
      <c r="B82" s="30"/>
      <c r="C82" s="35">
        <f>SUM(B82*0.3)</f>
        <v>0</v>
      </c>
      <c r="D82" s="21"/>
      <c r="E82" s="37" t="s">
        <v>58</v>
      </c>
      <c r="F82" s="40"/>
      <c r="G82" s="13">
        <f>SUM(F82*2)</f>
        <v>0</v>
      </c>
      <c r="H82" s="6"/>
    </row>
    <row r="83" spans="1:8" ht="15" hidden="1" x14ac:dyDescent="0.25">
      <c r="A83" s="37" t="s">
        <v>25</v>
      </c>
      <c r="B83" s="30"/>
      <c r="C83" s="35">
        <f>SUM(B83*2.5)</f>
        <v>0</v>
      </c>
      <c r="D83" s="7"/>
      <c r="E83" s="37" t="s">
        <v>27</v>
      </c>
      <c r="F83" s="40"/>
      <c r="G83" s="13">
        <f>SUM(F83*0.2)</f>
        <v>0</v>
      </c>
      <c r="H83" s="6"/>
    </row>
    <row r="84" spans="1:8" hidden="1" x14ac:dyDescent="0.2">
      <c r="A84" s="37" t="s">
        <v>26</v>
      </c>
      <c r="B84" s="30"/>
      <c r="C84" s="35">
        <f>SUM(B84*1.2)</f>
        <v>0</v>
      </c>
      <c r="D84" s="21"/>
      <c r="E84" s="37" t="s">
        <v>49</v>
      </c>
      <c r="F84" s="30"/>
      <c r="G84" s="13">
        <f>SUM(F84*0.6)</f>
        <v>0</v>
      </c>
      <c r="H84" s="6"/>
    </row>
    <row r="85" spans="1:8" hidden="1" x14ac:dyDescent="0.2">
      <c r="A85" s="37" t="s">
        <v>28</v>
      </c>
      <c r="B85" s="30"/>
      <c r="C85" s="35">
        <f>SUM(B85*0.3)</f>
        <v>0</v>
      </c>
      <c r="D85" s="21"/>
      <c r="E85" s="37" t="s">
        <v>48</v>
      </c>
      <c r="F85" s="30"/>
      <c r="G85" s="13">
        <f>SUM(F85*0.1)</f>
        <v>0</v>
      </c>
      <c r="H85" s="6"/>
    </row>
    <row r="86" spans="1:8" hidden="1" x14ac:dyDescent="0.2">
      <c r="A86" s="37" t="s">
        <v>48</v>
      </c>
      <c r="B86" s="30"/>
      <c r="C86" s="35">
        <f>SUM(B86*0.1)</f>
        <v>0</v>
      </c>
      <c r="D86" s="21"/>
      <c r="E86" s="4"/>
      <c r="F86" s="4"/>
      <c r="G86" s="4"/>
      <c r="H86" s="6"/>
    </row>
    <row r="87" spans="1:8" ht="15" hidden="1" x14ac:dyDescent="0.25">
      <c r="A87" s="8"/>
      <c r="B87" s="24"/>
      <c r="C87" s="24"/>
      <c r="D87" s="21"/>
      <c r="E87" s="182" t="s">
        <v>29</v>
      </c>
      <c r="F87" s="183"/>
      <c r="G87" s="184"/>
      <c r="H87" s="6"/>
    </row>
    <row r="88" spans="1:8" ht="14.45" hidden="1" customHeight="1" x14ac:dyDescent="0.25">
      <c r="A88" s="111" t="s">
        <v>30</v>
      </c>
      <c r="B88" s="112"/>
      <c r="C88" s="113"/>
      <c r="D88" s="8"/>
      <c r="E88" s="22" t="s">
        <v>10</v>
      </c>
      <c r="F88" s="22" t="s">
        <v>11</v>
      </c>
      <c r="G88" s="22" t="s">
        <v>12</v>
      </c>
      <c r="H88" s="6"/>
    </row>
    <row r="89" spans="1:8" ht="15" hidden="1" x14ac:dyDescent="0.25">
      <c r="A89" s="22" t="s">
        <v>10</v>
      </c>
      <c r="B89" s="25" t="s">
        <v>11</v>
      </c>
      <c r="C89" s="25" t="s">
        <v>12</v>
      </c>
      <c r="D89" s="8"/>
      <c r="E89" s="37" t="s">
        <v>31</v>
      </c>
      <c r="F89" s="30">
        <v>1</v>
      </c>
      <c r="G89" s="13">
        <f>SUM(F89*0.3)</f>
        <v>0.3</v>
      </c>
      <c r="H89" s="6"/>
    </row>
    <row r="90" spans="1:8" hidden="1" x14ac:dyDescent="0.2">
      <c r="A90" s="37" t="s">
        <v>108</v>
      </c>
      <c r="B90" s="30"/>
      <c r="C90" s="13">
        <f>SUM(B90*0.8)</f>
        <v>0</v>
      </c>
      <c r="D90" s="21"/>
      <c r="E90" s="37" t="s">
        <v>52</v>
      </c>
      <c r="F90" s="30"/>
      <c r="G90" s="13">
        <f>SUM(F90*0.2)</f>
        <v>0</v>
      </c>
      <c r="H90" s="6"/>
    </row>
    <row r="91" spans="1:8" ht="14.45" hidden="1" customHeight="1" x14ac:dyDescent="0.2">
      <c r="A91" s="37" t="s">
        <v>32</v>
      </c>
      <c r="B91" s="30"/>
      <c r="C91" s="13">
        <f>SUM(B91*0.6)</f>
        <v>0</v>
      </c>
      <c r="D91" s="21"/>
      <c r="E91" s="37" t="s">
        <v>33</v>
      </c>
      <c r="F91" s="40"/>
      <c r="G91" s="13">
        <f>SUM(F91*0.6)</f>
        <v>0</v>
      </c>
      <c r="H91" s="6"/>
    </row>
    <row r="92" spans="1:8" ht="15" hidden="1" x14ac:dyDescent="0.2">
      <c r="A92" s="37" t="s">
        <v>34</v>
      </c>
      <c r="B92" s="30"/>
      <c r="C92" s="13">
        <f>SUM(B92*0.1)</f>
        <v>0</v>
      </c>
      <c r="D92" s="21"/>
      <c r="E92" s="37" t="s">
        <v>35</v>
      </c>
      <c r="F92" s="40"/>
      <c r="G92" s="13">
        <f>SUM(F92*0.6)</f>
        <v>0</v>
      </c>
      <c r="H92" s="6"/>
    </row>
    <row r="93" spans="1:8" ht="15" hidden="1" x14ac:dyDescent="0.2">
      <c r="A93" s="37" t="s">
        <v>36</v>
      </c>
      <c r="B93" s="30"/>
      <c r="C93" s="13">
        <f>SUM(B93*0.6)</f>
        <v>0</v>
      </c>
      <c r="D93" s="21"/>
      <c r="E93" s="37" t="s">
        <v>51</v>
      </c>
      <c r="F93" s="40"/>
      <c r="G93" s="13">
        <f>SUM(F93*0.4)</f>
        <v>0</v>
      </c>
      <c r="H93" s="6"/>
    </row>
    <row r="94" spans="1:8" ht="15" hidden="1" x14ac:dyDescent="0.2">
      <c r="A94" s="37" t="s">
        <v>37</v>
      </c>
      <c r="B94" s="40"/>
      <c r="C94" s="13">
        <f>SUM(B94*0.6)</f>
        <v>0</v>
      </c>
      <c r="D94" s="21"/>
      <c r="E94" s="37" t="s">
        <v>38</v>
      </c>
      <c r="F94" s="40"/>
      <c r="G94" s="13">
        <f>SUM(F94*0.4)</f>
        <v>0</v>
      </c>
      <c r="H94" s="6"/>
    </row>
    <row r="95" spans="1:8" ht="15" hidden="1" x14ac:dyDescent="0.2">
      <c r="A95" s="37" t="s">
        <v>109</v>
      </c>
      <c r="B95" s="40"/>
      <c r="C95" s="13">
        <f>SUM(B95*0.3)</f>
        <v>0</v>
      </c>
      <c r="D95" s="21"/>
      <c r="E95" s="37" t="s">
        <v>50</v>
      </c>
      <c r="F95" s="40"/>
      <c r="G95" s="13">
        <f>SUM(F95*0.1)</f>
        <v>0</v>
      </c>
      <c r="H95" s="6"/>
    </row>
    <row r="96" spans="1:8" ht="15" hidden="1" x14ac:dyDescent="0.2">
      <c r="A96" s="37" t="s">
        <v>39</v>
      </c>
      <c r="B96" s="30"/>
      <c r="C96" s="13">
        <f>SUM(B96*0.3)</f>
        <v>0</v>
      </c>
      <c r="D96" s="21"/>
      <c r="E96" s="37" t="s">
        <v>40</v>
      </c>
      <c r="F96" s="40"/>
      <c r="G96" s="13">
        <f>SUM(F96*0.1)</f>
        <v>0</v>
      </c>
      <c r="H96" s="6"/>
    </row>
    <row r="97" spans="1:11" hidden="1" x14ac:dyDescent="0.2">
      <c r="A97" s="37" t="s">
        <v>41</v>
      </c>
      <c r="B97" s="30"/>
      <c r="C97" s="13">
        <f>SUM(B97*1)</f>
        <v>0</v>
      </c>
      <c r="D97" s="21"/>
      <c r="E97" s="37" t="s">
        <v>67</v>
      </c>
      <c r="F97" s="30"/>
      <c r="G97" s="13">
        <f>SUM(F97*0.6)</f>
        <v>0</v>
      </c>
      <c r="H97" s="6"/>
    </row>
    <row r="98" spans="1:11" ht="14.45" hidden="1" customHeight="1" x14ac:dyDescent="0.2">
      <c r="A98" s="37" t="s">
        <v>48</v>
      </c>
      <c r="B98" s="30"/>
      <c r="C98" s="13">
        <f>SUM(B98*0.1)</f>
        <v>0</v>
      </c>
      <c r="D98" s="21"/>
      <c r="E98" s="37" t="s">
        <v>42</v>
      </c>
      <c r="F98" s="30"/>
      <c r="G98" s="13">
        <f>SUM(F98*0.5)</f>
        <v>0</v>
      </c>
      <c r="H98" s="6"/>
    </row>
    <row r="99" spans="1:11" ht="15" hidden="1" x14ac:dyDescent="0.25">
      <c r="A99" s="4"/>
      <c r="B99" s="4"/>
      <c r="C99" s="4"/>
      <c r="D99" s="8"/>
      <c r="E99" s="37" t="s">
        <v>62</v>
      </c>
      <c r="F99" s="30"/>
      <c r="G99" s="13">
        <f>SUM(F99*1)</f>
        <v>0</v>
      </c>
      <c r="H99" s="6"/>
      <c r="I99" s="8"/>
    </row>
    <row r="100" spans="1:11" ht="15" hidden="1" x14ac:dyDescent="0.25">
      <c r="A100" s="182" t="s">
        <v>43</v>
      </c>
      <c r="B100" s="183"/>
      <c r="C100" s="184"/>
      <c r="D100" s="21"/>
      <c r="E100" s="37" t="s">
        <v>44</v>
      </c>
      <c r="F100" s="30"/>
      <c r="G100" s="13">
        <f>SUM(F100*0.7)</f>
        <v>0</v>
      </c>
      <c r="H100" s="6"/>
      <c r="I100" s="8"/>
    </row>
    <row r="101" spans="1:11" ht="15.75" hidden="1" thickBot="1" x14ac:dyDescent="0.3">
      <c r="A101" s="22" t="s">
        <v>10</v>
      </c>
      <c r="B101" s="22" t="s">
        <v>11</v>
      </c>
      <c r="C101" s="22" t="s">
        <v>12</v>
      </c>
      <c r="D101" s="21"/>
      <c r="E101" s="38" t="s">
        <v>48</v>
      </c>
      <c r="F101" s="31"/>
      <c r="G101" s="14">
        <f>F101*0.1</f>
        <v>0</v>
      </c>
      <c r="H101" s="6"/>
      <c r="I101" s="8"/>
    </row>
    <row r="102" spans="1:11" ht="15.75" hidden="1" thickBot="1" x14ac:dyDescent="0.3">
      <c r="A102" s="37" t="s">
        <v>53</v>
      </c>
      <c r="B102" s="30"/>
      <c r="C102" s="13">
        <f>SUM(B102*0.4)</f>
        <v>0</v>
      </c>
      <c r="D102" s="21"/>
      <c r="E102" s="15" t="s">
        <v>59</v>
      </c>
      <c r="F102" s="16"/>
      <c r="G102" s="36">
        <f>SUM(C71:C86,C102:C103,C90:C98,G69:G78,C107:C112,G82:G85,G89:G101)</f>
        <v>0.3</v>
      </c>
      <c r="H102" s="6"/>
    </row>
    <row r="103" spans="1:11" hidden="1" x14ac:dyDescent="0.2">
      <c r="A103" s="37" t="s">
        <v>48</v>
      </c>
      <c r="B103" s="30"/>
      <c r="C103" s="13">
        <f>SUM(B103*0.1)</f>
        <v>0</v>
      </c>
      <c r="D103" s="21"/>
      <c r="E103" s="4"/>
      <c r="F103" s="4"/>
      <c r="G103" s="4"/>
      <c r="H103" s="6"/>
    </row>
    <row r="104" spans="1:11" hidden="1" x14ac:dyDescent="0.2">
      <c r="A104" s="4"/>
      <c r="B104" s="4"/>
      <c r="C104" s="4"/>
      <c r="D104" s="21"/>
      <c r="E104" s="123" t="s">
        <v>45</v>
      </c>
      <c r="F104" s="124"/>
      <c r="G104" s="125"/>
      <c r="H104" s="6"/>
      <c r="J104" s="6"/>
      <c r="K104" s="6"/>
    </row>
    <row r="105" spans="1:11" ht="15" hidden="1" x14ac:dyDescent="0.25">
      <c r="A105" s="111" t="s">
        <v>46</v>
      </c>
      <c r="B105" s="112"/>
      <c r="C105" s="113"/>
      <c r="D105" s="8"/>
      <c r="E105" s="226"/>
      <c r="F105" s="227"/>
      <c r="G105" s="228"/>
      <c r="H105" s="6"/>
      <c r="J105" s="6"/>
      <c r="K105" s="6"/>
    </row>
    <row r="106" spans="1:11" ht="14.45" hidden="1" customHeight="1" x14ac:dyDescent="0.25">
      <c r="A106" s="22" t="s">
        <v>10</v>
      </c>
      <c r="B106" s="22" t="s">
        <v>11</v>
      </c>
      <c r="C106" s="22" t="s">
        <v>12</v>
      </c>
      <c r="D106" s="8"/>
      <c r="E106" s="229"/>
      <c r="F106" s="230"/>
      <c r="G106" s="231"/>
      <c r="H106" s="6"/>
      <c r="J106" s="6"/>
      <c r="K106" s="6"/>
    </row>
    <row r="107" spans="1:11" ht="12.75" hidden="1" customHeight="1" x14ac:dyDescent="0.2">
      <c r="A107" s="37" t="s">
        <v>54</v>
      </c>
      <c r="B107" s="40"/>
      <c r="C107" s="13">
        <f>SUM(B107*0.1)</f>
        <v>0</v>
      </c>
      <c r="D107" s="21"/>
      <c r="E107" s="229"/>
      <c r="F107" s="230"/>
      <c r="G107" s="231"/>
      <c r="H107" s="6"/>
    </row>
    <row r="108" spans="1:11" ht="15" hidden="1" customHeight="1" x14ac:dyDescent="0.2">
      <c r="A108" s="37" t="s">
        <v>18</v>
      </c>
      <c r="B108" s="30"/>
      <c r="C108" s="13">
        <f>SUM(B108*0.4)</f>
        <v>0</v>
      </c>
      <c r="D108" s="21"/>
      <c r="E108" s="229"/>
      <c r="F108" s="230"/>
      <c r="G108" s="231"/>
      <c r="H108" s="6"/>
    </row>
    <row r="109" spans="1:11" ht="14.45" hidden="1" customHeight="1" x14ac:dyDescent="0.2">
      <c r="A109" s="37" t="s">
        <v>61</v>
      </c>
      <c r="B109" s="30"/>
      <c r="C109" s="13">
        <f>SUM(B109*0.6)</f>
        <v>0</v>
      </c>
      <c r="D109" s="21"/>
      <c r="E109" s="229"/>
      <c r="F109" s="230"/>
      <c r="G109" s="231"/>
      <c r="H109" s="6"/>
    </row>
    <row r="110" spans="1:11" hidden="1" x14ac:dyDescent="0.2">
      <c r="A110" s="37" t="s">
        <v>60</v>
      </c>
      <c r="B110" s="30"/>
      <c r="C110" s="13">
        <f>SUM(B110*0.6)</f>
        <v>0</v>
      </c>
      <c r="D110" s="21"/>
      <c r="E110" s="229"/>
      <c r="F110" s="230"/>
      <c r="G110" s="231"/>
      <c r="H110" s="6"/>
    </row>
    <row r="111" spans="1:11" hidden="1" x14ac:dyDescent="0.2">
      <c r="A111" s="37" t="s">
        <v>47</v>
      </c>
      <c r="B111" s="30"/>
      <c r="C111" s="13">
        <f>SUM(B111*0.2)</f>
        <v>0</v>
      </c>
      <c r="D111" s="21"/>
      <c r="E111" s="229"/>
      <c r="F111" s="230"/>
      <c r="G111" s="231"/>
      <c r="H111" s="6"/>
    </row>
    <row r="112" spans="1:11" hidden="1" x14ac:dyDescent="0.2">
      <c r="A112" s="37" t="s">
        <v>48</v>
      </c>
      <c r="B112" s="30"/>
      <c r="C112" s="13">
        <f>SUM(B112*0.1)</f>
        <v>0</v>
      </c>
      <c r="D112" s="21"/>
      <c r="E112" s="229"/>
      <c r="F112" s="230"/>
      <c r="G112" s="231"/>
      <c r="H112" s="6"/>
    </row>
    <row r="113" spans="1:8" hidden="1" x14ac:dyDescent="0.2">
      <c r="A113" s="4"/>
      <c r="B113" s="4"/>
      <c r="C113" s="4"/>
      <c r="D113" s="21"/>
      <c r="E113" s="232"/>
      <c r="F113" s="233"/>
      <c r="G113" s="234"/>
      <c r="H113" s="6"/>
    </row>
    <row r="114" spans="1:8" hidden="1" x14ac:dyDescent="0.2">
      <c r="A114" s="4"/>
      <c r="B114" s="4"/>
      <c r="C114" s="4"/>
      <c r="D114" s="21"/>
      <c r="E114" s="26"/>
      <c r="F114" s="26"/>
      <c r="G114" s="26"/>
      <c r="H114" s="6"/>
    </row>
    <row r="115" spans="1:8" hidden="1" x14ac:dyDescent="0.2">
      <c r="A115" s="4"/>
      <c r="B115" s="4"/>
      <c r="C115" s="4"/>
      <c r="D115" s="21"/>
      <c r="E115" s="26"/>
      <c r="F115" s="26"/>
      <c r="G115" s="26"/>
      <c r="H115" s="6"/>
    </row>
    <row r="116" spans="1:8" hidden="1" x14ac:dyDescent="0.2">
      <c r="A116" s="4"/>
      <c r="B116" s="4"/>
      <c r="C116" s="4"/>
      <c r="D116" s="21"/>
      <c r="E116" s="26"/>
      <c r="F116" s="26"/>
      <c r="G116" s="26"/>
      <c r="H116" s="6"/>
    </row>
    <row r="117" spans="1:8" hidden="1" x14ac:dyDescent="0.2">
      <c r="B117" s="4"/>
      <c r="C117" s="4"/>
      <c r="D117" s="21"/>
      <c r="E117" s="26"/>
      <c r="F117" s="26"/>
      <c r="G117" s="26"/>
      <c r="H117" s="6"/>
    </row>
    <row r="118" spans="1:8" ht="23.25" hidden="1" x14ac:dyDescent="0.35">
      <c r="A118" s="108" t="s">
        <v>118</v>
      </c>
      <c r="B118" s="108"/>
      <c r="C118" s="108"/>
      <c r="D118" s="108"/>
      <c r="E118" s="108"/>
      <c r="F118" s="108"/>
      <c r="G118" s="108"/>
      <c r="H118" s="108"/>
    </row>
    <row r="119" spans="1:8" hidden="1" x14ac:dyDescent="0.2">
      <c r="A119" s="4"/>
      <c r="B119" s="4"/>
      <c r="C119" s="4"/>
      <c r="D119" s="21"/>
      <c r="E119" s="26"/>
      <c r="F119" s="26"/>
      <c r="G119" s="26"/>
      <c r="H119" s="6"/>
    </row>
    <row r="120" spans="1:8" ht="13.5" hidden="1" thickBot="1" x14ac:dyDescent="0.25">
      <c r="A120" s="4" t="s">
        <v>90</v>
      </c>
      <c r="B120" s="4"/>
      <c r="C120" s="4"/>
      <c r="D120" s="21"/>
      <c r="E120" s="26"/>
      <c r="F120" s="223"/>
      <c r="G120" s="223"/>
      <c r="H120" s="50"/>
    </row>
    <row r="121" spans="1:8" ht="15.75" hidden="1" thickBot="1" x14ac:dyDescent="0.25">
      <c r="A121" s="114" t="s">
        <v>91</v>
      </c>
      <c r="B121" s="117"/>
      <c r="C121" s="117"/>
      <c r="D121" s="117"/>
      <c r="E121" s="117"/>
      <c r="F121" s="117"/>
      <c r="G121" s="117"/>
      <c r="H121" s="118"/>
    </row>
    <row r="122" spans="1:8" hidden="1" x14ac:dyDescent="0.2">
      <c r="A122" s="122" t="s">
        <v>104</v>
      </c>
      <c r="B122" s="120"/>
      <c r="C122" s="119" t="s">
        <v>103</v>
      </c>
      <c r="D122" s="222"/>
      <c r="E122" s="29" t="s">
        <v>2</v>
      </c>
      <c r="F122" s="119" t="s">
        <v>94</v>
      </c>
      <c r="G122" s="120"/>
      <c r="H122" s="121"/>
    </row>
    <row r="123" spans="1:8" hidden="1" x14ac:dyDescent="0.2">
      <c r="A123" s="147">
        <f>B10</f>
        <v>0</v>
      </c>
      <c r="B123" s="139"/>
      <c r="C123" s="138">
        <f>D10</f>
        <v>0</v>
      </c>
      <c r="D123" s="148"/>
      <c r="E123" s="136"/>
      <c r="F123" s="138">
        <f>G10</f>
        <v>0</v>
      </c>
      <c r="G123" s="139"/>
      <c r="H123" s="140"/>
    </row>
    <row r="124" spans="1:8" ht="13.5" hidden="1" thickBot="1" x14ac:dyDescent="0.25">
      <c r="A124" s="149"/>
      <c r="B124" s="152"/>
      <c r="C124" s="151"/>
      <c r="D124" s="150"/>
      <c r="E124" s="137"/>
      <c r="F124" s="138"/>
      <c r="G124" s="139"/>
      <c r="H124" s="140"/>
    </row>
    <row r="125" spans="1:8" ht="15.75" hidden="1" thickBot="1" x14ac:dyDescent="0.25">
      <c r="A125" s="114" t="s">
        <v>92</v>
      </c>
      <c r="B125" s="115"/>
      <c r="C125" s="115"/>
      <c r="D125" s="115"/>
      <c r="E125" s="115"/>
      <c r="F125" s="115"/>
      <c r="G125" s="115"/>
      <c r="H125" s="116"/>
    </row>
    <row r="126" spans="1:8" hidden="1" x14ac:dyDescent="0.2">
      <c r="A126" s="179" t="s">
        <v>115</v>
      </c>
      <c r="B126" s="180"/>
      <c r="C126" s="180"/>
      <c r="D126" s="180"/>
      <c r="E126" s="181"/>
      <c r="F126" s="32" t="s">
        <v>4</v>
      </c>
      <c r="G126" s="33" t="s">
        <v>1</v>
      </c>
      <c r="H126" s="34" t="s">
        <v>95</v>
      </c>
    </row>
    <row r="127" spans="1:8" hidden="1" x14ac:dyDescent="0.2">
      <c r="A127" s="147">
        <f>A17</f>
        <v>0</v>
      </c>
      <c r="B127" s="139"/>
      <c r="C127" s="139"/>
      <c r="D127" s="139"/>
      <c r="E127" s="148"/>
      <c r="F127" s="137">
        <f>F17</f>
        <v>0</v>
      </c>
      <c r="G127" s="137">
        <f>G17</f>
        <v>0</v>
      </c>
      <c r="H127" s="218">
        <f>H17</f>
        <v>0</v>
      </c>
    </row>
    <row r="128" spans="1:8" hidden="1" x14ac:dyDescent="0.2">
      <c r="A128" s="154"/>
      <c r="B128" s="155"/>
      <c r="C128" s="155"/>
      <c r="D128" s="155"/>
      <c r="E128" s="156"/>
      <c r="F128" s="157"/>
      <c r="G128" s="137"/>
      <c r="H128" s="218"/>
    </row>
    <row r="129" spans="1:8" hidden="1" x14ac:dyDescent="0.2">
      <c r="A129" s="141" t="s">
        <v>66</v>
      </c>
      <c r="B129" s="142"/>
      <c r="C129" s="143" t="s">
        <v>6</v>
      </c>
      <c r="D129" s="144"/>
      <c r="E129" s="145"/>
      <c r="F129" s="145"/>
      <c r="G129" s="144"/>
      <c r="H129" s="146"/>
    </row>
    <row r="130" spans="1:8" hidden="1" x14ac:dyDescent="0.2">
      <c r="A130" s="147">
        <f>A20</f>
        <v>0</v>
      </c>
      <c r="B130" s="148"/>
      <c r="C130" s="138">
        <f>C20</f>
        <v>0</v>
      </c>
      <c r="D130" s="139"/>
      <c r="E130" s="139"/>
      <c r="F130" s="139"/>
      <c r="G130" s="139"/>
      <c r="H130" s="140"/>
    </row>
    <row r="131" spans="1:8" ht="13.5" hidden="1" thickBot="1" x14ac:dyDescent="0.25">
      <c r="A131" s="149"/>
      <c r="B131" s="150"/>
      <c r="C131" s="151"/>
      <c r="D131" s="152"/>
      <c r="E131" s="152"/>
      <c r="F131" s="152"/>
      <c r="G131" s="152"/>
      <c r="H131" s="153"/>
    </row>
    <row r="132" spans="1:8" ht="15.75" hidden="1" thickBot="1" x14ac:dyDescent="0.25">
      <c r="A132" s="114" t="s">
        <v>93</v>
      </c>
      <c r="B132" s="115"/>
      <c r="C132" s="115"/>
      <c r="D132" s="115"/>
      <c r="E132" s="115"/>
      <c r="F132" s="115"/>
      <c r="G132" s="115"/>
      <c r="H132" s="116"/>
    </row>
    <row r="133" spans="1:8" ht="14.45" hidden="1" customHeight="1" x14ac:dyDescent="0.2">
      <c r="A133" s="179" t="s">
        <v>115</v>
      </c>
      <c r="B133" s="180"/>
      <c r="C133" s="180"/>
      <c r="D133" s="180"/>
      <c r="E133" s="181"/>
      <c r="F133" s="32" t="s">
        <v>4</v>
      </c>
      <c r="G133" s="33" t="s">
        <v>1</v>
      </c>
      <c r="H133" s="34" t="s">
        <v>95</v>
      </c>
    </row>
    <row r="134" spans="1:8" ht="14.45" hidden="1" customHeight="1" x14ac:dyDescent="0.2">
      <c r="A134" s="147">
        <f>A24</f>
        <v>0</v>
      </c>
      <c r="B134" s="139"/>
      <c r="C134" s="139"/>
      <c r="D134" s="139"/>
      <c r="E134" s="148"/>
      <c r="F134" s="137">
        <f>F24</f>
        <v>0</v>
      </c>
      <c r="G134" s="137">
        <f>G24</f>
        <v>0</v>
      </c>
      <c r="H134" s="218">
        <f>H24</f>
        <v>0</v>
      </c>
    </row>
    <row r="135" spans="1:8" ht="15.75" hidden="1" customHeight="1" x14ac:dyDescent="0.2">
      <c r="A135" s="154"/>
      <c r="B135" s="155"/>
      <c r="C135" s="155"/>
      <c r="D135" s="155"/>
      <c r="E135" s="156"/>
      <c r="F135" s="157"/>
      <c r="G135" s="137"/>
      <c r="H135" s="218"/>
    </row>
    <row r="136" spans="1:8" hidden="1" x14ac:dyDescent="0.2">
      <c r="A136" s="141" t="s">
        <v>66</v>
      </c>
      <c r="B136" s="142"/>
      <c r="C136" s="143" t="s">
        <v>6</v>
      </c>
      <c r="D136" s="144"/>
      <c r="E136" s="145"/>
      <c r="F136" s="145"/>
      <c r="G136" s="144"/>
      <c r="H136" s="146"/>
    </row>
    <row r="137" spans="1:8" hidden="1" x14ac:dyDescent="0.2">
      <c r="A137" s="147">
        <f>A27</f>
        <v>0</v>
      </c>
      <c r="B137" s="148"/>
      <c r="C137" s="138">
        <f>C27</f>
        <v>0</v>
      </c>
      <c r="D137" s="139"/>
      <c r="E137" s="139"/>
      <c r="F137" s="139"/>
      <c r="G137" s="139"/>
      <c r="H137" s="140"/>
    </row>
    <row r="138" spans="1:8" ht="13.5" hidden="1" thickBot="1" x14ac:dyDescent="0.25">
      <c r="A138" s="149"/>
      <c r="B138" s="150"/>
      <c r="C138" s="151"/>
      <c r="D138" s="152"/>
      <c r="E138" s="152"/>
      <c r="F138" s="152"/>
      <c r="G138" s="152"/>
      <c r="H138" s="153"/>
    </row>
    <row r="139" spans="1:8" ht="15.75" hidden="1" thickBot="1" x14ac:dyDescent="0.25">
      <c r="A139" s="114" t="s">
        <v>110</v>
      </c>
      <c r="B139" s="115"/>
      <c r="C139" s="115"/>
      <c r="D139" s="115"/>
      <c r="E139" s="115"/>
      <c r="F139" s="115"/>
      <c r="G139" s="115"/>
      <c r="H139" s="116"/>
    </row>
    <row r="140" spans="1:8" ht="27" hidden="1" customHeight="1" x14ac:dyDescent="0.2">
      <c r="A140" s="176" t="s">
        <v>133</v>
      </c>
      <c r="B140" s="177"/>
      <c r="C140" s="177"/>
      <c r="D140" s="177"/>
      <c r="E140" s="177"/>
      <c r="F140" s="177"/>
      <c r="G140" s="177"/>
      <c r="H140" s="178"/>
    </row>
    <row r="141" spans="1:8" hidden="1" x14ac:dyDescent="0.2">
      <c r="A141" s="172">
        <f>A31</f>
        <v>0</v>
      </c>
      <c r="B141" s="173"/>
      <c r="C141" s="173"/>
      <c r="D141" s="173"/>
      <c r="E141" s="173"/>
      <c r="F141" s="174"/>
      <c r="G141" s="174"/>
      <c r="H141" s="175"/>
    </row>
    <row r="142" spans="1:8" ht="13.5" hidden="1" thickBot="1" x14ac:dyDescent="0.25">
      <c r="A142" s="160"/>
      <c r="B142" s="161"/>
      <c r="C142" s="161"/>
      <c r="D142" s="161"/>
      <c r="E142" s="162"/>
      <c r="F142" s="52" t="s">
        <v>74</v>
      </c>
      <c r="G142" s="53"/>
      <c r="H142" s="54"/>
    </row>
    <row r="143" spans="1:8" ht="13.5" hidden="1" thickBot="1" x14ac:dyDescent="0.25">
      <c r="F143" s="55" t="s">
        <v>119</v>
      </c>
      <c r="G143" s="158">
        <f>G142*30000</f>
        <v>0</v>
      </c>
      <c r="H143" s="159"/>
    </row>
    <row r="144" spans="1:8" ht="13.5" hidden="1" thickBot="1" x14ac:dyDescent="0.25">
      <c r="A144" s="49"/>
      <c r="B144" s="49"/>
      <c r="F144" s="55" t="s">
        <v>126</v>
      </c>
      <c r="G144" s="158">
        <f>G143*20000</f>
        <v>0</v>
      </c>
      <c r="H144" s="159"/>
    </row>
    <row r="145" spans="1:7" ht="12.75" hidden="1" customHeight="1" x14ac:dyDescent="0.2"/>
    <row r="146" spans="1:7" hidden="1" x14ac:dyDescent="0.2"/>
    <row r="147" spans="1:7" hidden="1" x14ac:dyDescent="0.2">
      <c r="A147" s="135" t="s">
        <v>122</v>
      </c>
      <c r="B147" s="135"/>
      <c r="C147" s="135"/>
      <c r="D147" s="135"/>
      <c r="E147" s="135"/>
      <c r="F147" s="135"/>
      <c r="G147" s="135"/>
    </row>
    <row r="148" spans="1:7" hidden="1" x14ac:dyDescent="0.2">
      <c r="A148" s="135" t="s">
        <v>120</v>
      </c>
      <c r="B148" s="135"/>
      <c r="C148" s="135"/>
      <c r="D148" s="135"/>
      <c r="E148" s="135"/>
      <c r="F148" s="135"/>
      <c r="G148" s="135"/>
    </row>
    <row r="149" spans="1:7" hidden="1" x14ac:dyDescent="0.2">
      <c r="A149" s="135" t="s">
        <v>121</v>
      </c>
      <c r="B149" s="135"/>
      <c r="C149" s="135"/>
      <c r="D149" s="135"/>
      <c r="E149" s="135"/>
      <c r="F149" s="135"/>
      <c r="G149" s="135"/>
    </row>
    <row r="150" spans="1:7" hidden="1" x14ac:dyDescent="0.2"/>
    <row r="151" spans="1:7" hidden="1" x14ac:dyDescent="0.2"/>
    <row r="152" spans="1:7" hidden="1" x14ac:dyDescent="0.2"/>
    <row r="153" spans="1:7" hidden="1" x14ac:dyDescent="0.2">
      <c r="A153" s="47" t="s">
        <v>124</v>
      </c>
    </row>
    <row r="154" spans="1:7" hidden="1" x14ac:dyDescent="0.2">
      <c r="A154" s="134" t="str">
        <f>IF(G12="FMA","Forsvarsmateriell, Postboks 10, Haakonsvern, 5886 BERGEN", IF(G12="FD","Forsvarsdepartementet, Postboks 8126 Dep, 0032 OSLO","Forsvarets regnskapsadministrasjon, Postboks 1, Haakonsvern, 5886 Bergen"))</f>
        <v>Forsvarets regnskapsadministrasjon, Postboks 1, Haakonsvern, 5886 Bergen</v>
      </c>
      <c r="B154" s="134"/>
      <c r="C154" s="56"/>
      <c r="D154" s="56"/>
    </row>
    <row r="155" spans="1:7" ht="12.75" hidden="1" customHeight="1" x14ac:dyDescent="0.2">
      <c r="A155" s="134"/>
      <c r="B155" s="134"/>
      <c r="C155" s="56"/>
      <c r="D155" s="56"/>
    </row>
    <row r="156" spans="1:7" ht="12.75" hidden="1" customHeight="1" x14ac:dyDescent="0.2">
      <c r="A156" s="134"/>
      <c r="B156" s="134"/>
      <c r="C156" s="56"/>
      <c r="D156" s="56"/>
    </row>
    <row r="157" spans="1:7" ht="13.5" hidden="1" customHeight="1" x14ac:dyDescent="0.2">
      <c r="A157" s="134"/>
      <c r="B157" s="134"/>
      <c r="C157" s="56"/>
      <c r="D157" s="56"/>
    </row>
    <row r="158" spans="1:7" hidden="1" x14ac:dyDescent="0.2">
      <c r="A158" s="134"/>
      <c r="B158" s="134"/>
      <c r="C158" s="56"/>
      <c r="D158" s="56"/>
    </row>
    <row r="159" spans="1:7" hidden="1" x14ac:dyDescent="0.2"/>
    <row r="160" spans="1:7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</sheetData>
  <sheetProtection algorithmName="SHA-512" hashValue="XvDLUXmYhDjX+or4Tx9KGPPv1y0it281oUNnoOhMASYSWvt4j7EwH1o8VPl0bMlYbhdVikUd5/+TJQ1Jzo/6kg==" saltValue="56JGwFu+0YRW0KDpN7hyYQ==" spinCount="100000" sheet="1" selectLockedCells="1"/>
  <mergeCells count="106">
    <mergeCell ref="H134:H135"/>
    <mergeCell ref="G127:G128"/>
    <mergeCell ref="A129:B129"/>
    <mergeCell ref="A29:I32"/>
    <mergeCell ref="A133:E133"/>
    <mergeCell ref="A134:E135"/>
    <mergeCell ref="F134:F135"/>
    <mergeCell ref="G134:G135"/>
    <mergeCell ref="C122:D122"/>
    <mergeCell ref="F120:G120"/>
    <mergeCell ref="E35:F35"/>
    <mergeCell ref="E105:G113"/>
    <mergeCell ref="E87:G87"/>
    <mergeCell ref="G50:I50"/>
    <mergeCell ref="A39:I39"/>
    <mergeCell ref="A42:I42"/>
    <mergeCell ref="A43:I43"/>
    <mergeCell ref="A45:I45"/>
    <mergeCell ref="A44:I44"/>
    <mergeCell ref="A46:I46"/>
    <mergeCell ref="A38:I38"/>
    <mergeCell ref="C130:H131"/>
    <mergeCell ref="H127:H128"/>
    <mergeCell ref="E80:G80"/>
    <mergeCell ref="B67:C67"/>
    <mergeCell ref="A69:C69"/>
    <mergeCell ref="E67:G67"/>
    <mergeCell ref="A64:G64"/>
    <mergeCell ref="A88:C88"/>
    <mergeCell ref="A13:B13"/>
    <mergeCell ref="A23:B23"/>
    <mergeCell ref="A6:H6"/>
    <mergeCell ref="A8:I8"/>
    <mergeCell ref="D9:E9"/>
    <mergeCell ref="D10:E11"/>
    <mergeCell ref="B9:C9"/>
    <mergeCell ref="A17:B21"/>
    <mergeCell ref="A12:B12"/>
    <mergeCell ref="A15:I15"/>
    <mergeCell ref="A22:I22"/>
    <mergeCell ref="B10:C11"/>
    <mergeCell ref="A10:A11"/>
    <mergeCell ref="A16:B16"/>
    <mergeCell ref="A7:I7"/>
    <mergeCell ref="A14:B14"/>
    <mergeCell ref="A154:B158"/>
    <mergeCell ref="A147:G147"/>
    <mergeCell ref="A148:G148"/>
    <mergeCell ref="A149:G149"/>
    <mergeCell ref="E123:E124"/>
    <mergeCell ref="F123:H124"/>
    <mergeCell ref="A136:B136"/>
    <mergeCell ref="C136:H136"/>
    <mergeCell ref="A137:B138"/>
    <mergeCell ref="C137:H138"/>
    <mergeCell ref="A132:H132"/>
    <mergeCell ref="A127:E128"/>
    <mergeCell ref="F127:F128"/>
    <mergeCell ref="A123:B124"/>
    <mergeCell ref="C123:D124"/>
    <mergeCell ref="G143:H143"/>
    <mergeCell ref="A142:E142"/>
    <mergeCell ref="G144:H144"/>
    <mergeCell ref="C129:H129"/>
    <mergeCell ref="A130:B131"/>
    <mergeCell ref="A141:H141"/>
    <mergeCell ref="A139:H139"/>
    <mergeCell ref="A140:H140"/>
    <mergeCell ref="A126:E126"/>
    <mergeCell ref="A105:C105"/>
    <mergeCell ref="A118:H118"/>
    <mergeCell ref="A125:H125"/>
    <mergeCell ref="A121:H121"/>
    <mergeCell ref="F122:H122"/>
    <mergeCell ref="A122:B122"/>
    <mergeCell ref="E104:G104"/>
    <mergeCell ref="A40:I41"/>
    <mergeCell ref="E24:E27"/>
    <mergeCell ref="A33:I33"/>
    <mergeCell ref="A35:C35"/>
    <mergeCell ref="A24:B27"/>
    <mergeCell ref="A36:E36"/>
    <mergeCell ref="F36:G36"/>
    <mergeCell ref="H36:I36"/>
    <mergeCell ref="F37:G37"/>
    <mergeCell ref="H37:I37"/>
    <mergeCell ref="A100:C100"/>
    <mergeCell ref="A34:C34"/>
    <mergeCell ref="E34:F34"/>
    <mergeCell ref="H34:I35"/>
    <mergeCell ref="A37:E37"/>
    <mergeCell ref="A62:G63"/>
    <mergeCell ref="A65:G65"/>
    <mergeCell ref="I12:I13"/>
    <mergeCell ref="C14:H14"/>
    <mergeCell ref="F16:I21"/>
    <mergeCell ref="F23:I27"/>
    <mergeCell ref="F9:I11"/>
    <mergeCell ref="C16:D21"/>
    <mergeCell ref="C23:D28"/>
    <mergeCell ref="B2:G2"/>
    <mergeCell ref="B5:G5"/>
    <mergeCell ref="A4:I4"/>
    <mergeCell ref="C12:H12"/>
    <mergeCell ref="C13:H13"/>
    <mergeCell ref="E17:E21"/>
  </mergeCells>
  <phoneticPr fontId="1" type="noConversion"/>
  <conditionalFormatting sqref="E34:F34">
    <cfRule type="cellIs" dxfId="2" priority="20" operator="equal">
      <formula>"Antall reisende"</formula>
    </cfRule>
  </conditionalFormatting>
  <conditionalFormatting sqref="E34:F35">
    <cfRule type="cellIs" dxfId="1" priority="19" operator="equal">
      <formula>"Antall reisende:"</formula>
    </cfRule>
  </conditionalFormatting>
  <conditionalFormatting sqref="E35:F35">
    <cfRule type="cellIs" dxfId="0" priority="18" operator="equal">
      <formula>"Antall passasjerer:"</formula>
    </cfRule>
  </conditionalFormatting>
  <dataValidations count="3">
    <dataValidation allowBlank="1" showInputMessage="1" showErrorMessage="1" prompt="Standard flytteeske: 60cm*35cm*40cm. Annen størrelse: Oppgi i felt for øvrig volum." sqref="B86"/>
    <dataValidation type="date" allowBlank="1" showInputMessage="1" showErrorMessage="1" sqref="H37:I37">
      <formula1>45292</formula1>
      <formula2>47848</formula2>
    </dataValidation>
    <dataValidation type="whole" operator="greaterThan" allowBlank="1" showInputMessage="1" showErrorMessage="1" error="Oppgi beløp kun med tall over 1000" sqref="F37:G37">
      <formula1>1000</formula1>
    </dataValidation>
  </dataValidations>
  <printOptions horizontalCentered="1" verticalCentered="1"/>
  <pageMargins left="0.30354166666666665" right="0.46020833333333333" top="0.45397727272727273" bottom="0.55118110236220474" header="0.31496062992125984" footer="0.31496062992125984"/>
  <pageSetup paperSize="9" scale="94" orientation="portrait" r:id="rId1"/>
  <headerFooter differentOddEven="1" differentFirst="1" alignWithMargins="0">
    <oddHeader xml:space="preserve">&amp;L
</oddHeader>
    <oddFooter>Side &amp;P av &amp;N</oddFooter>
    <evenFooter>&amp;CSide 2 av 3</evenFooter>
    <firstFooter>&amp;CSide &amp;P av &amp;N</firstFooter>
  </headerFooter>
  <ignoredErrors>
    <ignoredError sqref="C92 C79 G73" formula="1"/>
    <ignoredError sqref="F12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Bruk rullegardinmeny">
          <x14:formula1>
            <xm:f>Innvalg!$A$1:$A$2</xm:f>
          </x14:formula1>
          <xm:sqref>C12 D34:D35</xm:sqref>
        </x14:dataValidation>
        <x14:dataValidation type="list" allowBlank="1" showInputMessage="1" showErrorMessage="1" error="Bruk rullegardinmeny">
          <x14:formula1>
            <xm:f>Innvalg!$B$1:$B$9</xm:f>
          </x14:formula1>
          <xm:sqref>G34:G35</xm:sqref>
        </x14:dataValidation>
        <x14:dataValidation type="list" allowBlank="1" showInputMessage="1">
          <x14:formula1>
            <xm:f>Innvalg!$C$1:$C$29</xm:f>
          </x14:formula1>
          <xm:sqref>G142</xm:sqref>
        </x14:dataValidation>
        <x14:dataValidation type="list" allowBlank="1" showInputMessage="1" showErrorMessage="1" error="Bruk rullegardinmeny">
          <x14:formula1>
            <xm:f>Innvalg!$A$13:$A$22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opLeftCell="A5" zoomScaleNormal="100" workbookViewId="0">
      <selection activeCell="C30" sqref="C30:F30"/>
    </sheetView>
  </sheetViews>
  <sheetFormatPr baseColWidth="10" defaultRowHeight="12.75" x14ac:dyDescent="0.2"/>
  <cols>
    <col min="1" max="1" width="13.42578125" customWidth="1"/>
    <col min="2" max="2" width="12.5703125" customWidth="1"/>
    <col min="3" max="3" width="10.140625" customWidth="1"/>
    <col min="4" max="4" width="10.5703125" customWidth="1"/>
    <col min="5" max="5" width="15" customWidth="1"/>
    <col min="6" max="6" width="18.42578125" customWidth="1"/>
    <col min="7" max="7" width="3.7109375" customWidth="1"/>
  </cols>
  <sheetData>
    <row r="1" spans="1:8" ht="12.75" customHeight="1" x14ac:dyDescent="0.2">
      <c r="A1" s="24"/>
      <c r="B1" s="24"/>
      <c r="C1" s="24"/>
      <c r="D1" s="24"/>
      <c r="E1" s="24"/>
      <c r="F1" s="6"/>
      <c r="G1" s="6"/>
      <c r="H1" s="6"/>
    </row>
    <row r="2" spans="1:8" ht="21.75" customHeight="1" x14ac:dyDescent="0.35">
      <c r="A2" s="277"/>
      <c r="B2" s="277"/>
      <c r="C2" s="277"/>
      <c r="D2" s="277"/>
      <c r="E2" s="277"/>
      <c r="F2" s="277"/>
      <c r="G2" s="277"/>
      <c r="H2" s="6"/>
    </row>
    <row r="3" spans="1:8" ht="29.25" customHeight="1" thickBot="1" x14ac:dyDescent="0.25">
      <c r="A3" s="245" t="s">
        <v>150</v>
      </c>
      <c r="B3" s="245"/>
      <c r="C3" s="245"/>
      <c r="D3" s="245"/>
      <c r="E3" s="245"/>
      <c r="F3" s="245"/>
      <c r="G3" s="245"/>
      <c r="H3" s="6"/>
    </row>
    <row r="4" spans="1:8" ht="15.75" thickBot="1" x14ac:dyDescent="0.3">
      <c r="A4" s="280" t="s">
        <v>165</v>
      </c>
      <c r="B4" s="281"/>
      <c r="C4" s="281"/>
      <c r="D4" s="281"/>
      <c r="E4" s="281"/>
      <c r="F4" s="281"/>
      <c r="G4" s="282"/>
    </row>
    <row r="5" spans="1:8" ht="15.75" thickBot="1" x14ac:dyDescent="0.3">
      <c r="A5" s="43" t="str">
        <f>IF(Søknad!A10&gt;0,Søknad!A9,"")</f>
        <v/>
      </c>
      <c r="B5" s="42" t="str">
        <f>IF(Søknad!A10&gt;0,Søknad!A10,"")</f>
        <v/>
      </c>
      <c r="C5" s="44" t="str">
        <f>IF(Søknad!B10&gt;0,Søknad!B9,"")</f>
        <v/>
      </c>
      <c r="D5" s="283" t="str">
        <f>IF(Søknad!B10&gt;0,Søknad!B10,"")</f>
        <v/>
      </c>
      <c r="E5" s="284"/>
      <c r="F5" s="284"/>
      <c r="G5" s="285"/>
    </row>
    <row r="6" spans="1:8" ht="15.75" thickBot="1" x14ac:dyDescent="0.3">
      <c r="A6" s="280" t="s">
        <v>75</v>
      </c>
      <c r="B6" s="281"/>
      <c r="C6" s="281"/>
      <c r="D6" s="281"/>
      <c r="E6" s="281"/>
      <c r="F6" s="281"/>
      <c r="G6" s="282"/>
    </row>
    <row r="7" spans="1:8" ht="35.25" customHeight="1" x14ac:dyDescent="0.25">
      <c r="A7" s="278" t="s">
        <v>76</v>
      </c>
      <c r="B7" s="279"/>
      <c r="C7" s="315" t="s">
        <v>157</v>
      </c>
      <c r="D7" s="316"/>
      <c r="E7" s="316"/>
      <c r="F7" s="316"/>
      <c r="G7" s="71"/>
    </row>
    <row r="8" spans="1:8" x14ac:dyDescent="0.2">
      <c r="A8" s="286"/>
      <c r="B8" s="287"/>
      <c r="C8" s="287"/>
      <c r="D8" s="287"/>
      <c r="E8" s="287"/>
      <c r="F8" s="287"/>
      <c r="G8" s="288"/>
    </row>
    <row r="9" spans="1:8" ht="15.75" customHeight="1" x14ac:dyDescent="0.2">
      <c r="A9" s="289"/>
      <c r="B9" s="290"/>
      <c r="C9" s="290"/>
      <c r="D9" s="290"/>
      <c r="E9" s="290"/>
      <c r="F9" s="290"/>
      <c r="G9" s="291"/>
    </row>
    <row r="10" spans="1:8" ht="12.75" hidden="1" customHeight="1" x14ac:dyDescent="0.2">
      <c r="A10" s="289"/>
      <c r="B10" s="290"/>
      <c r="C10" s="290"/>
      <c r="D10" s="290"/>
      <c r="E10" s="290"/>
      <c r="F10" s="290"/>
      <c r="G10" s="291"/>
    </row>
    <row r="11" spans="1:8" ht="12.75" customHeight="1" x14ac:dyDescent="0.2">
      <c r="A11" s="289"/>
      <c r="B11" s="290"/>
      <c r="C11" s="290"/>
      <c r="D11" s="290"/>
      <c r="E11" s="290"/>
      <c r="F11" s="290"/>
      <c r="G11" s="291"/>
    </row>
    <row r="12" spans="1:8" ht="13.5" thickBot="1" x14ac:dyDescent="0.25">
      <c r="A12" s="292"/>
      <c r="B12" s="293"/>
      <c r="C12" s="293"/>
      <c r="D12" s="293"/>
      <c r="E12" s="293"/>
      <c r="F12" s="293"/>
      <c r="G12" s="294"/>
    </row>
    <row r="13" spans="1:8" ht="15.75" thickBot="1" x14ac:dyDescent="0.25">
      <c r="A13" s="295" t="s">
        <v>174</v>
      </c>
      <c r="B13" s="296"/>
      <c r="C13" s="296"/>
      <c r="D13" s="296"/>
      <c r="E13" s="296"/>
      <c r="F13" s="296"/>
      <c r="G13" s="297"/>
    </row>
    <row r="14" spans="1:8" ht="18.75" customHeight="1" x14ac:dyDescent="0.2">
      <c r="A14" s="248" t="s">
        <v>175</v>
      </c>
      <c r="B14" s="249"/>
      <c r="C14" s="246" t="str">
        <f>IF(Søknad!A17&gt;0,Søknad!A17,"")</f>
        <v/>
      </c>
      <c r="D14" s="246"/>
      <c r="E14" s="246"/>
      <c r="F14" s="254" t="str">
        <f>IF(Søknad!E17&gt;0,Søknad!E17,"")</f>
        <v/>
      </c>
      <c r="G14" s="255"/>
    </row>
    <row r="15" spans="1:8" ht="19.5" customHeight="1" thickBot="1" x14ac:dyDescent="0.25">
      <c r="A15" s="250"/>
      <c r="B15" s="251"/>
      <c r="C15" s="247"/>
      <c r="D15" s="247"/>
      <c r="E15" s="247"/>
      <c r="F15" s="256"/>
      <c r="G15" s="257"/>
    </row>
    <row r="16" spans="1:8" ht="15.75" customHeight="1" x14ac:dyDescent="0.2">
      <c r="A16" s="248" t="s">
        <v>176</v>
      </c>
      <c r="B16" s="249"/>
      <c r="C16" s="252" t="str">
        <f>IF(Søknad!A24&gt;0,Søknad!A24,"")</f>
        <v/>
      </c>
      <c r="D16" s="252"/>
      <c r="E16" s="252"/>
      <c r="F16" s="258" t="str">
        <f>IF(Søknad!E24&gt;0,Søknad!E24,"")</f>
        <v/>
      </c>
      <c r="G16" s="259"/>
    </row>
    <row r="17" spans="1:8" ht="13.5" thickBot="1" x14ac:dyDescent="0.25">
      <c r="A17" s="250"/>
      <c r="B17" s="251"/>
      <c r="C17" s="253"/>
      <c r="D17" s="253"/>
      <c r="E17" s="253"/>
      <c r="F17" s="260"/>
      <c r="G17" s="261"/>
    </row>
    <row r="18" spans="1:8" ht="15.75" thickBot="1" x14ac:dyDescent="0.3">
      <c r="A18" s="280" t="s">
        <v>77</v>
      </c>
      <c r="B18" s="281"/>
      <c r="C18" s="281"/>
      <c r="D18" s="281"/>
      <c r="E18" s="281"/>
      <c r="F18" s="281"/>
      <c r="G18" s="282"/>
    </row>
    <row r="19" spans="1:8" ht="12.75" customHeight="1" x14ac:dyDescent="0.2">
      <c r="A19" s="337" t="str">
        <f>IF(Søknad!D34="Ja",Innvalg!D2,"")</f>
        <v/>
      </c>
      <c r="B19" s="338"/>
      <c r="C19" s="338"/>
      <c r="D19" s="338"/>
      <c r="E19" s="338"/>
      <c r="F19" s="338"/>
      <c r="G19" s="339"/>
    </row>
    <row r="20" spans="1:8" ht="12.75" customHeight="1" x14ac:dyDescent="0.2">
      <c r="A20" s="265"/>
      <c r="B20" s="266"/>
      <c r="C20" s="266"/>
      <c r="D20" s="266"/>
      <c r="E20" s="266"/>
      <c r="F20" s="266"/>
      <c r="G20" s="267"/>
    </row>
    <row r="21" spans="1:8" ht="12.75" customHeight="1" x14ac:dyDescent="0.2">
      <c r="A21" s="265"/>
      <c r="B21" s="266"/>
      <c r="C21" s="266"/>
      <c r="D21" s="266"/>
      <c r="E21" s="266"/>
      <c r="F21" s="266"/>
      <c r="G21" s="267"/>
    </row>
    <row r="22" spans="1:8" ht="26.25" customHeight="1" x14ac:dyDescent="0.2">
      <c r="A22" s="268"/>
      <c r="B22" s="269"/>
      <c r="C22" s="269"/>
      <c r="D22" s="269"/>
      <c r="E22" s="269"/>
      <c r="F22" s="269"/>
      <c r="G22" s="270"/>
    </row>
    <row r="23" spans="1:8" ht="12.75" customHeight="1" x14ac:dyDescent="0.2">
      <c r="A23" s="262" t="str">
        <f>IF(Søknad!D35="Ja",Innvalg!D1,"")</f>
        <v/>
      </c>
      <c r="B23" s="263"/>
      <c r="C23" s="263"/>
      <c r="D23" s="263"/>
      <c r="E23" s="263"/>
      <c r="F23" s="263"/>
      <c r="G23" s="264"/>
    </row>
    <row r="24" spans="1:8" ht="12.75" customHeight="1" x14ac:dyDescent="0.2">
      <c r="A24" s="265"/>
      <c r="B24" s="266"/>
      <c r="C24" s="266"/>
      <c r="D24" s="266"/>
      <c r="E24" s="266"/>
      <c r="F24" s="266"/>
      <c r="G24" s="267"/>
    </row>
    <row r="25" spans="1:8" ht="12.75" customHeight="1" x14ac:dyDescent="0.2">
      <c r="A25" s="265"/>
      <c r="B25" s="266"/>
      <c r="C25" s="266"/>
      <c r="D25" s="266"/>
      <c r="E25" s="266"/>
      <c r="F25" s="266"/>
      <c r="G25" s="267"/>
    </row>
    <row r="26" spans="1:8" ht="8.25" customHeight="1" x14ac:dyDescent="0.2">
      <c r="A26" s="268"/>
      <c r="B26" s="269"/>
      <c r="C26" s="269"/>
      <c r="D26" s="269"/>
      <c r="E26" s="269"/>
      <c r="F26" s="269"/>
      <c r="G26" s="270"/>
    </row>
    <row r="27" spans="1:8" x14ac:dyDescent="0.2">
      <c r="A27" s="271" t="str">
        <f>IF(Søknad!F37&gt;0,Søknad!I23,"")</f>
        <v/>
      </c>
      <c r="B27" s="272"/>
      <c r="C27" s="273"/>
      <c r="D27" s="307" t="str">
        <f>IF(Søknad!F37&gt;0,Søknad!F37,"")</f>
        <v/>
      </c>
      <c r="E27" s="308"/>
      <c r="F27" s="311" t="str">
        <f>IF(Søknad!H37&gt;0,Søknad!H37,"")</f>
        <v/>
      </c>
      <c r="G27" s="312"/>
      <c r="H27" s="1"/>
    </row>
    <row r="28" spans="1:8" x14ac:dyDescent="0.2">
      <c r="A28" s="274"/>
      <c r="B28" s="275"/>
      <c r="C28" s="276"/>
      <c r="D28" s="309"/>
      <c r="E28" s="310"/>
      <c r="F28" s="313"/>
      <c r="G28" s="314"/>
    </row>
    <row r="29" spans="1:8" ht="15.75" thickBot="1" x14ac:dyDescent="0.3">
      <c r="A29" s="326" t="s">
        <v>78</v>
      </c>
      <c r="B29" s="327"/>
      <c r="C29" s="327"/>
      <c r="D29" s="327"/>
      <c r="E29" s="327"/>
      <c r="F29" s="327"/>
      <c r="G29" s="328"/>
    </row>
    <row r="30" spans="1:8" x14ac:dyDescent="0.2">
      <c r="A30" s="334">
        <f ca="1">TODAY()</f>
        <v>45336</v>
      </c>
      <c r="B30" s="335"/>
      <c r="C30" s="329"/>
      <c r="D30" s="330"/>
      <c r="E30" s="330"/>
      <c r="F30" s="330"/>
      <c r="G30" s="45"/>
    </row>
    <row r="31" spans="1:8" ht="13.5" thickBot="1" x14ac:dyDescent="0.25">
      <c r="A31" s="336"/>
      <c r="B31" s="335"/>
      <c r="C31" s="331" t="s">
        <v>169</v>
      </c>
      <c r="D31" s="332"/>
      <c r="E31" s="332"/>
      <c r="F31" s="332"/>
      <c r="G31" s="333"/>
    </row>
    <row r="32" spans="1:8" ht="15.75" thickBot="1" x14ac:dyDescent="0.3">
      <c r="A32" s="280" t="s">
        <v>79</v>
      </c>
      <c r="B32" s="281"/>
      <c r="C32" s="281"/>
      <c r="D32" s="281"/>
      <c r="E32" s="281"/>
      <c r="F32" s="281"/>
      <c r="G32" s="282"/>
    </row>
    <row r="33" spans="1:7" ht="15.75" customHeight="1" x14ac:dyDescent="0.2">
      <c r="A33" s="317" t="s">
        <v>168</v>
      </c>
      <c r="B33" s="318"/>
      <c r="C33" s="318"/>
      <c r="D33" s="318"/>
      <c r="E33" s="318"/>
      <c r="F33" s="318"/>
      <c r="G33" s="319"/>
    </row>
    <row r="34" spans="1:7" ht="12.75" customHeight="1" x14ac:dyDescent="0.2">
      <c r="A34" s="320"/>
      <c r="B34" s="321"/>
      <c r="C34" s="321"/>
      <c r="D34" s="321"/>
      <c r="E34" s="321"/>
      <c r="F34" s="321"/>
      <c r="G34" s="322"/>
    </row>
    <row r="35" spans="1:7" ht="13.5" customHeight="1" thickBot="1" x14ac:dyDescent="0.25">
      <c r="A35" s="323"/>
      <c r="B35" s="324"/>
      <c r="C35" s="324"/>
      <c r="D35" s="324"/>
      <c r="E35" s="324"/>
      <c r="F35" s="324"/>
      <c r="G35" s="325"/>
    </row>
    <row r="36" spans="1:7" ht="15.75" thickBot="1" x14ac:dyDescent="0.3">
      <c r="A36" s="280" t="s">
        <v>80</v>
      </c>
      <c r="B36" s="281"/>
      <c r="C36" s="281"/>
      <c r="D36" s="281"/>
      <c r="E36" s="281"/>
      <c r="F36" s="281"/>
      <c r="G36" s="282"/>
    </row>
    <row r="37" spans="1:7" ht="15" customHeight="1" x14ac:dyDescent="0.2">
      <c r="A37" s="298" t="str">
        <f>IF(Søknad!D34="ja",Innvalg!F36,"")</f>
        <v/>
      </c>
      <c r="B37" s="299"/>
      <c r="C37" s="299"/>
      <c r="D37" s="299"/>
      <c r="E37" s="299"/>
      <c r="F37" s="299"/>
      <c r="G37" s="300"/>
    </row>
    <row r="38" spans="1:7" ht="8.25" customHeight="1" x14ac:dyDescent="0.2">
      <c r="A38" s="301"/>
      <c r="B38" s="302"/>
      <c r="C38" s="302"/>
      <c r="D38" s="302"/>
      <c r="E38" s="302"/>
      <c r="F38" s="302"/>
      <c r="G38" s="303"/>
    </row>
    <row r="39" spans="1:7" ht="15.75" customHeight="1" x14ac:dyDescent="0.2">
      <c r="A39" s="301"/>
      <c r="B39" s="302"/>
      <c r="C39" s="302"/>
      <c r="D39" s="302"/>
      <c r="E39" s="302"/>
      <c r="F39" s="302"/>
      <c r="G39" s="303"/>
    </row>
    <row r="40" spans="1:7" ht="16.5" customHeight="1" x14ac:dyDescent="0.2">
      <c r="A40" s="301"/>
      <c r="B40" s="302"/>
      <c r="C40" s="302"/>
      <c r="D40" s="302"/>
      <c r="E40" s="302"/>
      <c r="F40" s="302"/>
      <c r="G40" s="303"/>
    </row>
    <row r="41" spans="1:7" ht="12.75" customHeight="1" x14ac:dyDescent="0.2">
      <c r="A41" s="301"/>
      <c r="B41" s="302"/>
      <c r="C41" s="302"/>
      <c r="D41" s="302"/>
      <c r="E41" s="302"/>
      <c r="F41" s="302"/>
      <c r="G41" s="303"/>
    </row>
    <row r="42" spans="1:7" ht="12.75" hidden="1" customHeight="1" x14ac:dyDescent="0.2">
      <c r="A42" s="301"/>
      <c r="B42" s="302"/>
      <c r="C42" s="302"/>
      <c r="D42" s="302"/>
      <c r="E42" s="302"/>
      <c r="F42" s="302"/>
      <c r="G42" s="303"/>
    </row>
    <row r="43" spans="1:7" ht="12.75" customHeight="1" x14ac:dyDescent="0.2">
      <c r="A43" s="301"/>
      <c r="B43" s="302"/>
      <c r="C43" s="302"/>
      <c r="D43" s="302"/>
      <c r="E43" s="302"/>
      <c r="F43" s="302"/>
      <c r="G43" s="303"/>
    </row>
    <row r="44" spans="1:7" ht="15" customHeight="1" x14ac:dyDescent="0.2">
      <c r="A44" s="301" t="str">
        <f>IF(Søknad!F37&gt;0,Innvalg!A47,"")</f>
        <v/>
      </c>
      <c r="B44" s="302"/>
      <c r="C44" s="302"/>
      <c r="D44" s="302"/>
      <c r="E44" s="302"/>
      <c r="F44" s="302"/>
      <c r="G44" s="303"/>
    </row>
    <row r="45" spans="1:7" ht="12.75" customHeight="1" x14ac:dyDescent="0.2">
      <c r="A45" s="301"/>
      <c r="B45" s="302"/>
      <c r="C45" s="302"/>
      <c r="D45" s="302"/>
      <c r="E45" s="302"/>
      <c r="F45" s="302"/>
      <c r="G45" s="303"/>
    </row>
    <row r="46" spans="1:7" ht="12.75" customHeight="1" x14ac:dyDescent="0.2">
      <c r="A46" s="301"/>
      <c r="B46" s="302"/>
      <c r="C46" s="302"/>
      <c r="D46" s="302"/>
      <c r="E46" s="302"/>
      <c r="F46" s="302"/>
      <c r="G46" s="303"/>
    </row>
    <row r="47" spans="1:7" ht="12.75" customHeight="1" thickBot="1" x14ac:dyDescent="0.25">
      <c r="A47" s="304"/>
      <c r="B47" s="305"/>
      <c r="C47" s="305"/>
      <c r="D47" s="305"/>
      <c r="E47" s="305"/>
      <c r="F47" s="305"/>
      <c r="G47" s="306"/>
    </row>
    <row r="49" spans="1:5" ht="13.5" customHeight="1" x14ac:dyDescent="0.2"/>
    <row r="50" spans="1:5" x14ac:dyDescent="0.2">
      <c r="A50" s="20"/>
      <c r="B50" s="20"/>
      <c r="C50" s="20"/>
      <c r="D50" s="20"/>
      <c r="E50" s="20"/>
    </row>
    <row r="51" spans="1:5" x14ac:dyDescent="0.2">
      <c r="A51" s="19"/>
      <c r="B51" s="19"/>
      <c r="C51" s="19"/>
      <c r="D51" s="19"/>
      <c r="E51" s="19"/>
    </row>
  </sheetData>
  <sheetProtection algorithmName="SHA-512" hashValue="zrnjyRsciiVfD2pA1hPrOcRP6KEOjPCTpOJhM1sWoSApu++JMPg7R1Aoaudt13wjrudsfukQu/5KVYoFAaT8Bg==" saltValue="VSqO3DmfArntoWl8ryv2OA==" spinCount="100000" sheet="1" selectLockedCells="1"/>
  <mergeCells count="30">
    <mergeCell ref="A37:G43"/>
    <mergeCell ref="A44:G47"/>
    <mergeCell ref="D27:E28"/>
    <mergeCell ref="F27:G28"/>
    <mergeCell ref="C7:F7"/>
    <mergeCell ref="A33:G35"/>
    <mergeCell ref="A29:G29"/>
    <mergeCell ref="C30:F30"/>
    <mergeCell ref="C31:G31"/>
    <mergeCell ref="A32:G32"/>
    <mergeCell ref="A30:B31"/>
    <mergeCell ref="A36:G36"/>
    <mergeCell ref="A19:G22"/>
    <mergeCell ref="A23:G26"/>
    <mergeCell ref="A27:C28"/>
    <mergeCell ref="A2:G2"/>
    <mergeCell ref="A7:B7"/>
    <mergeCell ref="A4:G4"/>
    <mergeCell ref="A6:G6"/>
    <mergeCell ref="D5:G5"/>
    <mergeCell ref="A8:G12"/>
    <mergeCell ref="A13:G13"/>
    <mergeCell ref="A18:G18"/>
    <mergeCell ref="A3:G3"/>
    <mergeCell ref="C14:E15"/>
    <mergeCell ref="A14:B15"/>
    <mergeCell ref="C16:E17"/>
    <mergeCell ref="A16:B17"/>
    <mergeCell ref="F14:G15"/>
    <mergeCell ref="F16:G17"/>
  </mergeCells>
  <dataValidations count="1">
    <dataValidation allowBlank="1" showInputMessage="1" sqref="A27 D27 F27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Innvalg!$E$16:$E$17</xm:f>
          </x14:formula1>
          <xm:sqref>C7:F7</xm:sqref>
        </x14:dataValidation>
        <x14:dataValidation type="list" allowBlank="1" showInputMessage="1" showErrorMessage="1">
          <x14:formula1>
            <xm:f>Innvalg!$H$27:$H$32</xm:f>
          </x14:formula1>
          <xm:sqref>C30:F30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" sqref="A2"/>
    </sheetView>
  </sheetViews>
  <sheetFormatPr baseColWidth="10" defaultRowHeight="12.75" x14ac:dyDescent="0.2"/>
  <sheetData>
    <row r="1" spans="1:10" x14ac:dyDescent="0.2">
      <c r="A1" s="5" t="s">
        <v>162</v>
      </c>
      <c r="B1">
        <v>0</v>
      </c>
      <c r="C1" s="5">
        <v>1</v>
      </c>
      <c r="D1" s="5" t="s">
        <v>154</v>
      </c>
    </row>
    <row r="2" spans="1:10" x14ac:dyDescent="0.2">
      <c r="A2" s="5" t="s">
        <v>96</v>
      </c>
      <c r="B2">
        <v>1</v>
      </c>
      <c r="C2" s="5">
        <v>2</v>
      </c>
      <c r="D2" s="5" t="s">
        <v>161</v>
      </c>
    </row>
    <row r="3" spans="1:10" x14ac:dyDescent="0.2">
      <c r="B3">
        <v>2</v>
      </c>
      <c r="C3">
        <v>3</v>
      </c>
    </row>
    <row r="4" spans="1:10" x14ac:dyDescent="0.2">
      <c r="A4" s="5" t="s">
        <v>139</v>
      </c>
      <c r="B4">
        <v>3</v>
      </c>
      <c r="C4">
        <v>4</v>
      </c>
      <c r="D4" s="5" t="s">
        <v>138</v>
      </c>
      <c r="E4" s="47"/>
      <c r="F4" s="47"/>
      <c r="G4" s="47"/>
      <c r="H4" s="47"/>
      <c r="I4" s="47"/>
      <c r="J4" s="47"/>
    </row>
    <row r="5" spans="1:10" x14ac:dyDescent="0.2">
      <c r="A5" s="5"/>
      <c r="B5">
        <v>4</v>
      </c>
      <c r="C5">
        <v>5</v>
      </c>
      <c r="D5" s="5" t="s">
        <v>140</v>
      </c>
    </row>
    <row r="6" spans="1:10" x14ac:dyDescent="0.2">
      <c r="A6" s="5" t="s">
        <v>116</v>
      </c>
      <c r="B6">
        <v>5</v>
      </c>
      <c r="C6" s="5" t="str">
        <f>Innvalg!E16</f>
        <v>Kompensasjonsavtalen punkt 5.7.4., Retningslinjer for flytting til og fra utlandet for personell som er omfattet av NATO-avtalen</v>
      </c>
      <c r="D6" s="5" t="s">
        <v>135</v>
      </c>
    </row>
    <row r="7" spans="1:10" x14ac:dyDescent="0.2">
      <c r="A7" s="5"/>
      <c r="B7">
        <v>6</v>
      </c>
      <c r="C7" s="5">
        <v>7</v>
      </c>
      <c r="D7" s="5" t="s">
        <v>85</v>
      </c>
    </row>
    <row r="8" spans="1:10" x14ac:dyDescent="0.2">
      <c r="A8" s="5"/>
      <c r="B8">
        <v>7</v>
      </c>
      <c r="C8">
        <v>8</v>
      </c>
      <c r="D8" s="5" t="s">
        <v>81</v>
      </c>
    </row>
    <row r="9" spans="1:10" x14ac:dyDescent="0.2">
      <c r="B9">
        <v>8</v>
      </c>
      <c r="C9">
        <v>9</v>
      </c>
      <c r="D9" s="5" t="s">
        <v>82</v>
      </c>
    </row>
    <row r="10" spans="1:10" x14ac:dyDescent="0.2">
      <c r="B10">
        <v>9</v>
      </c>
      <c r="C10">
        <v>10</v>
      </c>
      <c r="D10" s="5" t="s">
        <v>83</v>
      </c>
    </row>
    <row r="11" spans="1:10" x14ac:dyDescent="0.2">
      <c r="C11" s="5">
        <v>11</v>
      </c>
      <c r="D11" s="5" t="s">
        <v>84</v>
      </c>
    </row>
    <row r="12" spans="1:10" x14ac:dyDescent="0.2">
      <c r="A12" t="s">
        <v>71</v>
      </c>
      <c r="C12" s="5">
        <v>12</v>
      </c>
      <c r="D12" s="5" t="s">
        <v>117</v>
      </c>
    </row>
    <row r="13" spans="1:10" x14ac:dyDescent="0.2">
      <c r="A13">
        <v>1</v>
      </c>
      <c r="C13">
        <v>13</v>
      </c>
    </row>
    <row r="14" spans="1:10" x14ac:dyDescent="0.2">
      <c r="A14">
        <v>2</v>
      </c>
      <c r="C14">
        <v>14</v>
      </c>
    </row>
    <row r="15" spans="1:10" x14ac:dyDescent="0.2">
      <c r="A15">
        <v>3</v>
      </c>
      <c r="C15">
        <v>15</v>
      </c>
      <c r="D15" s="5"/>
    </row>
    <row r="16" spans="1:10" x14ac:dyDescent="0.2">
      <c r="A16">
        <v>4</v>
      </c>
      <c r="C16" s="5">
        <v>16</v>
      </c>
      <c r="D16" s="5"/>
      <c r="E16" s="5" t="s">
        <v>157</v>
      </c>
    </row>
    <row r="17" spans="1:13" x14ac:dyDescent="0.2">
      <c r="A17">
        <v>5</v>
      </c>
      <c r="C17" s="5">
        <v>17</v>
      </c>
      <c r="E17" t="s">
        <v>134</v>
      </c>
    </row>
    <row r="18" spans="1:13" x14ac:dyDescent="0.2">
      <c r="A18">
        <v>6</v>
      </c>
      <c r="C18">
        <v>18</v>
      </c>
    </row>
    <row r="19" spans="1:13" x14ac:dyDescent="0.2">
      <c r="A19">
        <v>7</v>
      </c>
      <c r="C19">
        <v>19</v>
      </c>
      <c r="K19" s="5" t="s">
        <v>162</v>
      </c>
    </row>
    <row r="20" spans="1:13" x14ac:dyDescent="0.2">
      <c r="A20">
        <v>8</v>
      </c>
      <c r="C20">
        <v>20</v>
      </c>
      <c r="K20" s="5" t="s">
        <v>96</v>
      </c>
    </row>
    <row r="21" spans="1:13" x14ac:dyDescent="0.2">
      <c r="A21">
        <v>9</v>
      </c>
      <c r="C21" s="5">
        <v>21</v>
      </c>
    </row>
    <row r="22" spans="1:13" x14ac:dyDescent="0.2">
      <c r="A22">
        <v>10</v>
      </c>
      <c r="C22" s="5">
        <v>22</v>
      </c>
    </row>
    <row r="23" spans="1:13" x14ac:dyDescent="0.2">
      <c r="A23">
        <v>11</v>
      </c>
      <c r="C23">
        <v>23</v>
      </c>
    </row>
    <row r="24" spans="1:13" x14ac:dyDescent="0.2">
      <c r="A24">
        <v>12</v>
      </c>
      <c r="C24">
        <v>24</v>
      </c>
    </row>
    <row r="25" spans="1:13" x14ac:dyDescent="0.2">
      <c r="A25">
        <v>13</v>
      </c>
      <c r="C25">
        <v>25</v>
      </c>
    </row>
    <row r="26" spans="1:13" x14ac:dyDescent="0.2">
      <c r="A26">
        <v>14</v>
      </c>
      <c r="C26" s="5">
        <v>26</v>
      </c>
    </row>
    <row r="27" spans="1:13" x14ac:dyDescent="0.2">
      <c r="A27">
        <v>15</v>
      </c>
      <c r="C27" s="5">
        <v>27</v>
      </c>
      <c r="E27" t="s">
        <v>86</v>
      </c>
      <c r="H27" s="5" t="s">
        <v>127</v>
      </c>
      <c r="K27" t="s">
        <v>96</v>
      </c>
      <c r="M27" s="3" t="s">
        <v>99</v>
      </c>
    </row>
    <row r="28" spans="1:13" x14ac:dyDescent="0.2">
      <c r="C28">
        <v>28</v>
      </c>
      <c r="E28" t="s">
        <v>87</v>
      </c>
      <c r="H28" s="5" t="s">
        <v>136</v>
      </c>
      <c r="K28" t="s">
        <v>97</v>
      </c>
      <c r="M28" t="s">
        <v>100</v>
      </c>
    </row>
    <row r="29" spans="1:13" x14ac:dyDescent="0.2">
      <c r="C29">
        <v>29</v>
      </c>
      <c r="E29" t="s">
        <v>88</v>
      </c>
      <c r="H29" s="5" t="s">
        <v>137</v>
      </c>
      <c r="K29" t="s">
        <v>98</v>
      </c>
      <c r="M29" t="s">
        <v>123</v>
      </c>
    </row>
    <row r="30" spans="1:13" x14ac:dyDescent="0.2">
      <c r="C30">
        <v>30</v>
      </c>
      <c r="E30" t="s">
        <v>89</v>
      </c>
      <c r="H30" s="5" t="s">
        <v>158</v>
      </c>
    </row>
    <row r="31" spans="1:13" x14ac:dyDescent="0.2">
      <c r="A31" s="5" t="s">
        <v>5</v>
      </c>
    </row>
    <row r="32" spans="1:13" x14ac:dyDescent="0.2">
      <c r="A32" s="5" t="s">
        <v>68</v>
      </c>
      <c r="H32" s="5"/>
    </row>
    <row r="33" spans="1:6" x14ac:dyDescent="0.2">
      <c r="A33" s="5" t="s">
        <v>72</v>
      </c>
    </row>
    <row r="34" spans="1:6" x14ac:dyDescent="0.2">
      <c r="A34" s="5" t="s">
        <v>73</v>
      </c>
    </row>
    <row r="35" spans="1:6" x14ac:dyDescent="0.2">
      <c r="A35" s="5" t="s">
        <v>69</v>
      </c>
    </row>
    <row r="36" spans="1:6" x14ac:dyDescent="0.2">
      <c r="F36" s="5" t="s">
        <v>159</v>
      </c>
    </row>
    <row r="41" spans="1:6" x14ac:dyDescent="0.2">
      <c r="A41" s="5"/>
    </row>
    <row r="44" spans="1:6" x14ac:dyDescent="0.2">
      <c r="A44" s="41"/>
    </row>
    <row r="45" spans="1:6" x14ac:dyDescent="0.2">
      <c r="A45" s="41"/>
    </row>
    <row r="47" spans="1:6" x14ac:dyDescent="0.2">
      <c r="A47" s="5" t="s">
        <v>160</v>
      </c>
    </row>
    <row r="49" spans="1:1" x14ac:dyDescent="0.2">
      <c r="A49" s="5"/>
    </row>
  </sheetData>
  <sheetProtection algorithmName="SHA-512" hashValue="0HvPJSLHIgSXfUtsyVZuuRHgEZ8Mf+QhtbJ2ZIse7ldlXoSQeKyRDr66VL0GaQ6P6Vvy+r3lcqNYPtPr1rS+Gg==" saltValue="7+AEiD6B1vI5b/HAyL9cag==" spinCount="100000" sheet="1" selectLockedCells="1" selectUnlockedCells="1"/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e56184-275f-495f-a56f-8fdf09bcc359">
      <Value>1</Value>
    </TaxCatchAll>
    <IntranetMMSikkerhetNoteField xmlns="48893a0c-a349-4b9e-93d5-844ea54860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UGRADERT</TermName>
          <TermId xmlns="http://schemas.microsoft.com/office/infopath/2007/PartnerControls">d00673f2-4025-410d-80f3-e4b359da56af</TermId>
        </TermInfo>
      </Terms>
    </IntranetMMSikkerhetNoteField>
    <Dokumentbeskrivelse xmlns="48893a0c-a349-4b9e-93d5-844ea548600b" xsi:nil="true"/>
    <Dokumenttype xmlns="48893a0c-a349-4b9e-93d5-844ea548600b">Felles</Dokumenttype>
    <IconOverlay xmlns="http://schemas.microsoft.com/sharepoint/v4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56897A7F95C342A6C96BF154A9CC92" ma:contentTypeVersion="9" ma:contentTypeDescription="Opprett et nytt dokument." ma:contentTypeScope="" ma:versionID="834a944971a1e0c28d6b0f6ff9ae5341">
  <xsd:schema xmlns:xsd="http://www.w3.org/2001/XMLSchema" xmlns:xs="http://www.w3.org/2001/XMLSchema" xmlns:p="http://schemas.microsoft.com/office/2006/metadata/properties" xmlns:ns1="http://schemas.microsoft.com/sharepoint/v3" xmlns:ns2="e5e56184-275f-495f-a56f-8fdf09bcc359" xmlns:ns3="48893a0c-a349-4b9e-93d5-844ea548600b" xmlns:ns4="http://schemas.microsoft.com/sharepoint/v4" targetNamespace="http://schemas.microsoft.com/office/2006/metadata/properties" ma:root="true" ma:fieldsID="97d09a429a9b2f77f3aab2661c860691" ns1:_="" ns2:_="" ns3:_="" ns4:_="">
    <xsd:import namespace="http://schemas.microsoft.com/sharepoint/v3"/>
    <xsd:import namespace="e5e56184-275f-495f-a56f-8fdf09bcc359"/>
    <xsd:import namespace="48893a0c-a349-4b9e-93d5-844ea548600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3:IntranetMMSikkerhetNoteField" minOccurs="0"/>
                <xsd:element ref="ns3:Dokumenttype" minOccurs="0"/>
                <xsd:element ref="ns4:IconOverlay" minOccurs="0"/>
                <xsd:element ref="ns3:Dokumentbeskrivel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internalName="PublishingStartDate">
      <xsd:simpleType>
        <xsd:restriction base="dms:Unknown"/>
      </xsd:simpleType>
    </xsd:element>
    <xsd:element name="PublishingExpirationDate" ma:index="9" nillable="true" ma:displayName="Planlagt utløpsdato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56184-275f-495f-a56f-8fdf09bcc35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c1daca29-8c85-4e64-868d-0a4ce1dbe454}" ma:internalName="TaxCatchAll" ma:showField="CatchAllData" ma:web="e5e56184-275f-495f-a56f-8fdf09bcc3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93a0c-a349-4b9e-93d5-844ea548600b" elementFormDefault="qualified">
    <xsd:import namespace="http://schemas.microsoft.com/office/2006/documentManagement/types"/>
    <xsd:import namespace="http://schemas.microsoft.com/office/infopath/2007/PartnerControls"/>
    <xsd:element name="IntranetMMSikkerhetNoteField" ma:index="12" ma:taxonomy="true" ma:internalName="IntranetMMSikkerhetNoteField" ma:taxonomyFieldName="IntranetMMSikkerhet" ma:displayName="Graderingsnivå" ma:default="" ma:fieldId="{73325cf5-b570-4eb2-98e7-05dcbc4d9a2e}" ma:sspId="9bc1ae65-7bad-4a1a-867d-1417b907e5da" ma:termSetId="ca32687f-15c1-4b8a-bc76-5721c7b52a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kumenttype" ma:index="13" nillable="true" ma:displayName="Dokumenttype" ma:format="RadioButtons" ma:internalName="Dokumenttype">
      <xsd:simpleType>
        <xsd:restriction base="dms:Choice">
          <xsd:enumeration value="Innland"/>
          <xsd:enumeration value="Utland"/>
          <xsd:enumeration value="Felles"/>
          <xsd:enumeration value="Pendling"/>
        </xsd:restriction>
      </xsd:simpleType>
    </xsd:element>
    <xsd:element name="Dokumentbeskrivelse" ma:index="15" nillable="true" ma:displayName="Dokumentbeskrivelse" ma:description="kort tekst om hva sida eller dokumentet handler om" ma:internalName="Dokumentbeskrive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E34608-F75E-4611-A1B6-F57E002A28F5}">
  <ds:schemaRefs>
    <ds:schemaRef ds:uri="e5e56184-275f-495f-a56f-8fdf09bcc359"/>
    <ds:schemaRef ds:uri="48893a0c-a349-4b9e-93d5-844ea548600b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1C63A2-61A8-4D64-A169-07ACEEFC5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5e56184-275f-495f-a56f-8fdf09bcc359"/>
    <ds:schemaRef ds:uri="48893a0c-a349-4b9e-93d5-844ea548600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FC8C8C-AA6E-47B4-B30D-715A74E918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Søknad</vt:lpstr>
      <vt:lpstr>Avgjørelse</vt:lpstr>
      <vt:lpstr>Innvalg</vt:lpstr>
      <vt:lpstr>Avgjørelse!Utskriftsområde</vt:lpstr>
      <vt:lpstr>Søknad!Utskriftsområde</vt:lpstr>
    </vt:vector>
  </TitlesOfParts>
  <Company>Forsvaret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Søknad om forsendelsesreise</dc:title>
  <dc:creator>Yvonne Karlsen</dc:creator>
  <cp:lastModifiedBy>Dybsland, Morten</cp:lastModifiedBy>
  <cp:lastPrinted>2024-01-25T08:50:52Z</cp:lastPrinted>
  <dcterms:created xsi:type="dcterms:W3CDTF">2011-01-24T11:42:44Z</dcterms:created>
  <dcterms:modified xsi:type="dcterms:W3CDTF">2024-02-14T13:20:56Z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ranetMMSikkerhet">
    <vt:lpwstr>1;#UGRADERT|d00673f2-4025-410d-80f3-e4b359da56af</vt:lpwstr>
  </property>
  <property fmtid="{D5CDD505-2E9C-101B-9397-08002B2CF9AE}" pid="3" name="ContentTypeId">
    <vt:lpwstr>0x0101003F56897A7F95C342A6C96BF154A9CC92</vt:lpwstr>
  </property>
</Properties>
</file>